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fulton\Desktop\Village Documents\Village Documents 2023\ACCOUNTING\BUDGET\"/>
    </mc:Choice>
  </mc:AlternateContent>
  <bookViews>
    <workbookView xWindow="480" yWindow="120" windowWidth="15255" windowHeight="5655"/>
  </bookViews>
  <sheets>
    <sheet name="Summary" sheetId="1" r:id="rId1"/>
    <sheet name="General" sheetId="2" r:id="rId2"/>
    <sheet name="Water" sheetId="3" r:id="rId3"/>
    <sheet name="Sewer" sheetId="4" r:id="rId4"/>
    <sheet name="Wages &amp; Benefits" sheetId="5" r:id="rId5"/>
    <sheet name="Worksheet" sheetId="6" r:id="rId6"/>
  </sheets>
  <calcPr calcId="152511"/>
</workbook>
</file>

<file path=xl/calcChain.xml><?xml version="1.0" encoding="utf-8"?>
<calcChain xmlns="http://schemas.openxmlformats.org/spreadsheetml/2006/main">
  <c r="D15" i="4" l="1"/>
  <c r="D5" i="1" l="1"/>
  <c r="F23" i="5" l="1"/>
  <c r="F24" i="5" s="1"/>
  <c r="B23" i="5"/>
  <c r="C23" i="5" s="1"/>
  <c r="H22" i="5"/>
  <c r="I22" i="5" s="1"/>
  <c r="G22" i="5"/>
  <c r="D22" i="5"/>
  <c r="E22" i="5" s="1"/>
  <c r="J22" i="5" s="1"/>
  <c r="K22" i="5" s="1"/>
  <c r="C22" i="5"/>
  <c r="H21" i="5"/>
  <c r="I21" i="5" s="1"/>
  <c r="G21" i="5"/>
  <c r="E21" i="5"/>
  <c r="D21" i="5"/>
  <c r="C21" i="5"/>
  <c r="H20" i="5"/>
  <c r="I20" i="5" s="1"/>
  <c r="G20" i="5"/>
  <c r="D20" i="5"/>
  <c r="E20" i="5" s="1"/>
  <c r="C20" i="5"/>
  <c r="H19" i="5"/>
  <c r="I19" i="5" s="1"/>
  <c r="G19" i="5"/>
  <c r="D19" i="5"/>
  <c r="E19" i="5" s="1"/>
  <c r="C19" i="5"/>
  <c r="G23" i="5" l="1"/>
  <c r="G24" i="5"/>
  <c r="H24" i="5"/>
  <c r="J19" i="5"/>
  <c r="K19" i="5" s="1"/>
  <c r="J21" i="5"/>
  <c r="K21" i="5" s="1"/>
  <c r="J20" i="5"/>
  <c r="K20" i="5" s="1"/>
  <c r="D23" i="5"/>
  <c r="B24" i="5"/>
  <c r="H23" i="5"/>
  <c r="C24" i="5" l="1"/>
  <c r="D24" i="5"/>
  <c r="D51" i="6" l="1"/>
  <c r="G46" i="6"/>
  <c r="F33" i="6"/>
  <c r="C81" i="4" l="1"/>
  <c r="C15" i="4"/>
  <c r="C75" i="3"/>
  <c r="C20" i="3"/>
  <c r="C144" i="2"/>
  <c r="C27" i="2"/>
  <c r="G66" i="6" l="1"/>
  <c r="D27" i="2" l="1"/>
  <c r="G61" i="6" l="1"/>
  <c r="D65" i="6"/>
  <c r="D58" i="6"/>
  <c r="C38" i="6"/>
  <c r="F29" i="6"/>
  <c r="C25" i="6"/>
  <c r="F19" i="6"/>
  <c r="F14" i="6"/>
  <c r="C15" i="6"/>
  <c r="F11" i="6"/>
  <c r="D81" i="4"/>
  <c r="D20" i="3"/>
  <c r="D75" i="3"/>
  <c r="D144" i="2"/>
  <c r="C8" i="1"/>
  <c r="B8" i="1"/>
</calcChain>
</file>

<file path=xl/sharedStrings.xml><?xml version="1.0" encoding="utf-8"?>
<sst xmlns="http://schemas.openxmlformats.org/spreadsheetml/2006/main" count="635" uniqueCount="490">
  <si>
    <t>Summary of Budget by Funds</t>
  </si>
  <si>
    <t>PAGE 1</t>
  </si>
  <si>
    <t>Estimated</t>
  </si>
  <si>
    <t xml:space="preserve">Raise by </t>
  </si>
  <si>
    <t xml:space="preserve">Code        Fund                                    </t>
  </si>
  <si>
    <t>Appropriations</t>
  </si>
  <si>
    <t xml:space="preserve"> Revenue</t>
  </si>
  <si>
    <t>Taxes</t>
  </si>
  <si>
    <t>Tax Cap</t>
  </si>
  <si>
    <t>A               General</t>
  </si>
  <si>
    <t>F                Water</t>
  </si>
  <si>
    <t>G                Sewer</t>
  </si>
  <si>
    <t>Totals</t>
  </si>
  <si>
    <t>Total Tax Levy:</t>
  </si>
  <si>
    <t>Taxable Value:</t>
  </si>
  <si>
    <t>Total to raise divided by taxable value = tax rate.</t>
  </si>
  <si>
    <t>Tax Rate 2021-22</t>
  </si>
  <si>
    <t>Tax Rate 2020-21</t>
  </si>
  <si>
    <t>Tax Rate 2022-23</t>
  </si>
  <si>
    <t>PAGE 2</t>
  </si>
  <si>
    <t>GENERAL FUND REVENUE</t>
  </si>
  <si>
    <t>6/1/21-5/31/22</t>
  </si>
  <si>
    <t>Budgeted</t>
  </si>
  <si>
    <t>PROPOSED</t>
  </si>
  <si>
    <t>A1001</t>
  </si>
  <si>
    <t>Property Taxes</t>
  </si>
  <si>
    <t>A1089</t>
  </si>
  <si>
    <t>Relevied Taxes</t>
  </si>
  <si>
    <t>Penalties</t>
  </si>
  <si>
    <t>A1120</t>
  </si>
  <si>
    <t>Sales Tax County</t>
  </si>
  <si>
    <t>A1130</t>
  </si>
  <si>
    <t>Utility Tax</t>
  </si>
  <si>
    <t>A1170</t>
  </si>
  <si>
    <t>Franchise</t>
  </si>
  <si>
    <t>A1603</t>
  </si>
  <si>
    <t>Registrar Fees</t>
  </si>
  <si>
    <t>A1255</t>
  </si>
  <si>
    <t>Clerk Fees</t>
  </si>
  <si>
    <t>A2001</t>
  </si>
  <si>
    <t>Beach fees</t>
  </si>
  <si>
    <t>A2555</t>
  </si>
  <si>
    <t>Permits</t>
  </si>
  <si>
    <t>A2770</t>
  </si>
  <si>
    <t>Unclassified (Specify)</t>
  </si>
  <si>
    <t>Reappropriated Balance from GF Savings</t>
  </si>
  <si>
    <t>Fund Balance Reappropriated</t>
  </si>
  <si>
    <t>A3001</t>
  </si>
  <si>
    <t>State aid per capita</t>
  </si>
  <si>
    <t>A3005</t>
  </si>
  <si>
    <t>State aid mortgage tax</t>
  </si>
  <si>
    <t>A3501</t>
  </si>
  <si>
    <t xml:space="preserve">EWR </t>
  </si>
  <si>
    <t>Total Revenues</t>
  </si>
  <si>
    <t>GENERAL FUND EXPENDITURES</t>
  </si>
  <si>
    <t>LEGISLATIVE: Trustees</t>
  </si>
  <si>
    <t>A1010.1</t>
  </si>
  <si>
    <t>EXECUTIVE: Mayor</t>
  </si>
  <si>
    <t>A1210.1</t>
  </si>
  <si>
    <t>Clerk/Treasurer</t>
  </si>
  <si>
    <t>A1325.1</t>
  </si>
  <si>
    <t>personal services</t>
  </si>
  <si>
    <t>A1325.2</t>
  </si>
  <si>
    <t>equipment</t>
  </si>
  <si>
    <t>A1325.4</t>
  </si>
  <si>
    <t>contractual expenses</t>
  </si>
  <si>
    <t>Law</t>
  </si>
  <si>
    <t>A1420.4</t>
  </si>
  <si>
    <t>Records Management</t>
  </si>
  <si>
    <t>A1460.2</t>
  </si>
  <si>
    <t>Asset Management Plan</t>
  </si>
  <si>
    <t>Shop</t>
  </si>
  <si>
    <t>A1620.1</t>
  </si>
  <si>
    <t>A1620.4</t>
  </si>
  <si>
    <t>Garage</t>
  </si>
  <si>
    <t>A1640.1</t>
  </si>
  <si>
    <t>A1640.2</t>
  </si>
  <si>
    <t>A1640.4</t>
  </si>
  <si>
    <t>SPECIAL ITEMS:</t>
  </si>
  <si>
    <t>A1910.4</t>
  </si>
  <si>
    <t>unalloc. insurance</t>
  </si>
  <si>
    <t>A1920.4</t>
  </si>
  <si>
    <t>municipal assoc dues</t>
  </si>
  <si>
    <t>A1989.4</t>
  </si>
  <si>
    <t>Miscellaneous (Specify):</t>
  </si>
  <si>
    <t>Public Safety</t>
  </si>
  <si>
    <t>A3410.4</t>
  </si>
  <si>
    <t>Fire Department</t>
  </si>
  <si>
    <t>A3989.1</t>
  </si>
  <si>
    <t>Public Safety Service</t>
  </si>
  <si>
    <t>A3989.4</t>
  </si>
  <si>
    <t>OTETA</t>
  </si>
  <si>
    <t>Street Maintenance</t>
  </si>
  <si>
    <t>A5110.1</t>
  </si>
  <si>
    <t>A5110.2</t>
  </si>
  <si>
    <t>A5110.4</t>
  </si>
  <si>
    <t>Brush Removal</t>
  </si>
  <si>
    <t>A5140.1</t>
  </si>
  <si>
    <t>A5140.4</t>
  </si>
  <si>
    <t>Snow Removal</t>
  </si>
  <si>
    <t>A5142.1</t>
  </si>
  <si>
    <t>A5142.2</t>
  </si>
  <si>
    <t>A5142.4</t>
  </si>
  <si>
    <t>Street Lighting</t>
  </si>
  <si>
    <t>A5182.4</t>
  </si>
  <si>
    <t>Sidewalks</t>
  </si>
  <si>
    <t>A5410.1</t>
  </si>
  <si>
    <t>A5410.4</t>
  </si>
  <si>
    <t>PAGE 5</t>
  </si>
  <si>
    <t>Parks, Courts, Memorial Drive</t>
  </si>
  <si>
    <t>A7110.1</t>
  </si>
  <si>
    <t>Personal Services</t>
  </si>
  <si>
    <t>A7110.4</t>
  </si>
  <si>
    <t>Contractual Services</t>
  </si>
  <si>
    <t>Beach</t>
  </si>
  <si>
    <t>A7140.1</t>
  </si>
  <si>
    <t>A7140.2</t>
  </si>
  <si>
    <t>A7140.4</t>
  </si>
  <si>
    <t>Library</t>
  </si>
  <si>
    <t>A7410.4</t>
  </si>
  <si>
    <t xml:space="preserve">Lyme Community </t>
  </si>
  <si>
    <t>A7989.4</t>
  </si>
  <si>
    <t>Garden Club</t>
  </si>
  <si>
    <t xml:space="preserve">A7898.4 </t>
  </si>
  <si>
    <t>Lymelite</t>
  </si>
  <si>
    <t>Zoning</t>
  </si>
  <si>
    <t>A8010.1</t>
  </si>
  <si>
    <t>A8010.4</t>
  </si>
  <si>
    <t>Planning</t>
  </si>
  <si>
    <t>A8020.4</t>
  </si>
  <si>
    <t>Refuse &amp; Trash Collection</t>
  </si>
  <si>
    <t>A8160.1</t>
  </si>
  <si>
    <t>A8160.2</t>
  </si>
  <si>
    <t>A8160.4</t>
  </si>
  <si>
    <t>EMPLOYEE BENEFITS:</t>
  </si>
  <si>
    <t>PAGE 6</t>
  </si>
  <si>
    <t>A9010.8</t>
  </si>
  <si>
    <t>state retirement</t>
  </si>
  <si>
    <t>A9030.8</t>
  </si>
  <si>
    <t>social security</t>
  </si>
  <si>
    <t>A9040.8</t>
  </si>
  <si>
    <t>workmen's comp</t>
  </si>
  <si>
    <t>A9055.8</t>
  </si>
  <si>
    <t>disability ins</t>
  </si>
  <si>
    <t>A9060.8</t>
  </si>
  <si>
    <t>hospital &amp; medical</t>
  </si>
  <si>
    <t xml:space="preserve">To Savings   </t>
  </si>
  <si>
    <t>A9750.6</t>
  </si>
  <si>
    <t>Debt Payment</t>
  </si>
  <si>
    <t>Total General Fund Expenditures</t>
  </si>
  <si>
    <t>GENERAL FUND 6/1/22 THRU 5/31/2023</t>
  </si>
  <si>
    <t>6/1/22-5/31/23</t>
  </si>
  <si>
    <t>PAGE 7</t>
  </si>
  <si>
    <t xml:space="preserve"> REVENUES</t>
  </si>
  <si>
    <t>metered water sales</t>
  </si>
  <si>
    <t xml:space="preserve">DCC Charge </t>
  </si>
  <si>
    <t>F2148</t>
  </si>
  <si>
    <t>Flat Rate</t>
  </si>
  <si>
    <t>O&amp;M Charges</t>
  </si>
  <si>
    <t>DCC Charges</t>
  </si>
  <si>
    <t>interest and penalties</t>
  </si>
  <si>
    <t>Relevied Water Bills</t>
  </si>
  <si>
    <t>Reappropriated Fund Balance</t>
  </si>
  <si>
    <t>Reappropriated Balance of WF Savings</t>
  </si>
  <si>
    <t>Total</t>
  </si>
  <si>
    <t>PAGE 8</t>
  </si>
  <si>
    <t>Water Rates</t>
  </si>
  <si>
    <t xml:space="preserve"> Usage Rate</t>
  </si>
  <si>
    <t xml:space="preserve"> DCC Rate</t>
  </si>
  <si>
    <t>O&amp;M</t>
  </si>
  <si>
    <t>4*</t>
  </si>
  <si>
    <t>*4 Non-Sewer Users:</t>
  </si>
  <si>
    <t>Bearup Marina</t>
  </si>
  <si>
    <t>Town Water Facility</t>
  </si>
  <si>
    <t>George Talbot</t>
  </si>
  <si>
    <t>Scott Radley</t>
  </si>
  <si>
    <t>WATER FUND EXPENDITURES</t>
  </si>
  <si>
    <t>PAGE 9</t>
  </si>
  <si>
    <t>F1460.2</t>
  </si>
  <si>
    <t>Asset Mgt. Plan</t>
  </si>
  <si>
    <t xml:space="preserve">Water Administration </t>
  </si>
  <si>
    <t>F8310.1</t>
  </si>
  <si>
    <t>F8310.2</t>
  </si>
  <si>
    <t>Equipment</t>
  </si>
  <si>
    <t>F8310.4</t>
  </si>
  <si>
    <t>F8320.1</t>
  </si>
  <si>
    <t>F8320.2</t>
  </si>
  <si>
    <t>F8320.4</t>
  </si>
  <si>
    <t xml:space="preserve">Purification </t>
  </si>
  <si>
    <t>F8330.4</t>
  </si>
  <si>
    <t xml:space="preserve">Transmission &amp; Distribution </t>
  </si>
  <si>
    <t>F8340.1</t>
  </si>
  <si>
    <t>F8340.2</t>
  </si>
  <si>
    <t>F8340.4</t>
  </si>
  <si>
    <t>Employee Benefits</t>
  </si>
  <si>
    <t>F9010.8</t>
  </si>
  <si>
    <t>State retirement</t>
  </si>
  <si>
    <t>F9030.8</t>
  </si>
  <si>
    <t>F9060.8</t>
  </si>
  <si>
    <t>Hospital &amp; Medical</t>
  </si>
  <si>
    <t>F9080.8</t>
  </si>
  <si>
    <t>Worker's Comp.</t>
  </si>
  <si>
    <t>Interfund Transfers</t>
  </si>
  <si>
    <t>F9550.9</t>
  </si>
  <si>
    <t>Capital Project Fund</t>
  </si>
  <si>
    <t>F9901.9</t>
  </si>
  <si>
    <t>Debt Service</t>
  </si>
  <si>
    <t>F9750.6</t>
  </si>
  <si>
    <t>Debt Payments</t>
  </si>
  <si>
    <t xml:space="preserve">F9750.7     </t>
  </si>
  <si>
    <t>River Xing Debt Payment</t>
  </si>
  <si>
    <t>TOTALS</t>
  </si>
  <si>
    <r>
      <rPr>
        <u/>
        <sz val="12"/>
        <color theme="1"/>
        <rFont val="Times New Roman"/>
        <family val="1"/>
      </rPr>
      <t>Outside User:</t>
    </r>
    <r>
      <rPr>
        <sz val="12"/>
        <color theme="1"/>
        <rFont val="Times New Roman"/>
        <family val="1"/>
      </rPr>
      <t xml:space="preserve"> Flat Rate</t>
    </r>
  </si>
  <si>
    <t>SEWER FUND REVENUE</t>
  </si>
  <si>
    <t>BUDGETED</t>
  </si>
  <si>
    <t>PROPOSED BUDGET</t>
  </si>
  <si>
    <t xml:space="preserve">Debt Service       </t>
  </si>
  <si>
    <t>usage fee</t>
  </si>
  <si>
    <t xml:space="preserve">connection fees &amp; O/M:  </t>
  </si>
  <si>
    <t>Delinquent Accounts relevied</t>
  </si>
  <si>
    <t>Reappropriated from Fund Balance</t>
  </si>
  <si>
    <t>Savings Account F/Y Reappropriation</t>
  </si>
  <si>
    <t>Sewer Rates</t>
  </si>
  <si>
    <t xml:space="preserve">Municipal </t>
  </si>
  <si>
    <t>G1460.2</t>
  </si>
  <si>
    <t>Administration</t>
  </si>
  <si>
    <t xml:space="preserve">G8110.1 </t>
  </si>
  <si>
    <t>Administrative</t>
  </si>
  <si>
    <t>G8110.4</t>
  </si>
  <si>
    <t>Sewage Collection System</t>
  </si>
  <si>
    <t>G8120.1</t>
  </si>
  <si>
    <t>G8120.2</t>
  </si>
  <si>
    <t>G8120.4</t>
  </si>
  <si>
    <t>Treatment, Purification &amp; Disposal</t>
  </si>
  <si>
    <t>G8130.1</t>
  </si>
  <si>
    <t>G8130.2</t>
  </si>
  <si>
    <t>G8130.4</t>
  </si>
  <si>
    <t xml:space="preserve">Storm Sewers and Drainage </t>
  </si>
  <si>
    <t>G8140.1</t>
  </si>
  <si>
    <t>G8140.2</t>
  </si>
  <si>
    <t>G8140.4</t>
  </si>
  <si>
    <t>G9030.8</t>
  </si>
  <si>
    <t>Social Security</t>
  </si>
  <si>
    <t>G9060.8</t>
  </si>
  <si>
    <t>G9010.8</t>
  </si>
  <si>
    <t>Retirement</t>
  </si>
  <si>
    <t>G9040.8</t>
  </si>
  <si>
    <t>A9901.4</t>
  </si>
  <si>
    <t>Transfer to Capital</t>
  </si>
  <si>
    <t>Total Appropriations</t>
  </si>
  <si>
    <t>6/1/22- 5/31/23</t>
  </si>
  <si>
    <t>WAGES AND BENEFITS</t>
  </si>
  <si>
    <t>Employee</t>
  </si>
  <si>
    <t xml:space="preserve">Salary   </t>
  </si>
  <si>
    <t>Salary</t>
  </si>
  <si>
    <t>Est. Overtime</t>
  </si>
  <si>
    <t>Laborer</t>
  </si>
  <si>
    <t>Mayor</t>
  </si>
  <si>
    <t>Trustees  (3)</t>
  </si>
  <si>
    <t>Zoning Officer</t>
  </si>
  <si>
    <t>Beach Director</t>
  </si>
  <si>
    <t>Lifeguards</t>
  </si>
  <si>
    <t>PAGE 13</t>
  </si>
  <si>
    <t>**Phone</t>
  </si>
  <si>
    <t>Street</t>
  </si>
  <si>
    <t>**Postage &amp; PO Box Rent</t>
  </si>
  <si>
    <t>Maintenance</t>
  </si>
  <si>
    <t>Flags &amp; Accessories</t>
  </si>
  <si>
    <t xml:space="preserve">Office Supplies (Paychecks, etc.)bins, </t>
  </si>
  <si>
    <t>Signs &amp; Accessories</t>
  </si>
  <si>
    <t>Tax Bills</t>
  </si>
  <si>
    <t>Grass Seed, Top Soil</t>
  </si>
  <si>
    <t>Office Rent &amp; Copier Usage</t>
  </si>
  <si>
    <t>Williamson Law Technical Support</t>
  </si>
  <si>
    <t>Computer Repairs</t>
  </si>
  <si>
    <t>Website</t>
  </si>
  <si>
    <t xml:space="preserve">Snow &amp; Ice </t>
  </si>
  <si>
    <t>Salt</t>
  </si>
  <si>
    <t>Classified Ads</t>
  </si>
  <si>
    <t xml:space="preserve">A5142.4  </t>
  </si>
  <si>
    <t>Equipment Repairs &amp; Supplies</t>
  </si>
  <si>
    <t>Dues</t>
  </si>
  <si>
    <t>Cell Phones</t>
  </si>
  <si>
    <t xml:space="preserve">DPW Office Supplies </t>
  </si>
  <si>
    <t>Electricity</t>
  </si>
  <si>
    <t xml:space="preserve"> Water/Sewer Bill</t>
  </si>
  <si>
    <t>First Aid</t>
  </si>
  <si>
    <t>Mower Repairs</t>
  </si>
  <si>
    <t>Work Clothing</t>
  </si>
  <si>
    <t>Weed Trimmer</t>
  </si>
  <si>
    <t>Safety Gear &amp; Rain Gear</t>
  </si>
  <si>
    <t>Janitorial &amp; Misc.  Supplies</t>
  </si>
  <si>
    <t>Phone</t>
  </si>
  <si>
    <t>Portapots</t>
  </si>
  <si>
    <t>Small Tools &amp; Supplies</t>
  </si>
  <si>
    <t>Repairs &amp; Maintenance (picnic tables)</t>
  </si>
  <si>
    <t>Sand &amp; Gravel</t>
  </si>
  <si>
    <t>Backhoe 100 hour service</t>
  </si>
  <si>
    <t xml:space="preserve">Electricity </t>
  </si>
  <si>
    <t>Recreational Supplies</t>
  </si>
  <si>
    <t>Fuel: Unleaded</t>
  </si>
  <si>
    <t>Diesel</t>
  </si>
  <si>
    <t>Misc. Supplies: Trash Cans &amp; bags, locks etc.</t>
  </si>
  <si>
    <t>System Maintenance</t>
  </si>
  <si>
    <t>Annual System Utilization Fee</t>
  </si>
  <si>
    <t xml:space="preserve">A8160.4 </t>
  </si>
  <si>
    <t>Jessman</t>
  </si>
  <si>
    <t>Recycling Bins</t>
  </si>
  <si>
    <t>PAGE 14</t>
  </si>
  <si>
    <t>WATER FUND</t>
  </si>
  <si>
    <t>SEWER FUND</t>
  </si>
  <si>
    <t>Code</t>
  </si>
  <si>
    <t>Summary</t>
  </si>
  <si>
    <t>GIS Hosting Fees</t>
  </si>
  <si>
    <t>Hosting Fees</t>
  </si>
  <si>
    <t>Postage</t>
  </si>
  <si>
    <t>Town Reader</t>
  </si>
  <si>
    <t>Office: Supplies,bill cards, Legal Notices</t>
  </si>
  <si>
    <t>VFD's</t>
  </si>
  <si>
    <t>Repair Parts(valves, Fittings,etc.)</t>
  </si>
  <si>
    <t>Propane</t>
  </si>
  <si>
    <t>Lab &amp; Water testing</t>
  </si>
  <si>
    <t>Gaskets, fittings, plugs, buffers, filters, etc.</t>
  </si>
  <si>
    <t>Grinder Pump Repairs</t>
  </si>
  <si>
    <t>Distribution  8340.4</t>
  </si>
  <si>
    <t>Town of Lyme Water</t>
  </si>
  <si>
    <t>Calibration of Flow Recorder</t>
  </si>
  <si>
    <t>DANC</t>
  </si>
  <si>
    <t xml:space="preserve">  Coolant, Heater Block, milkhouse heaters</t>
  </si>
  <si>
    <t>Meters/MXUs</t>
  </si>
  <si>
    <t>Supplies &amp; Repairs for Sewer Plant</t>
  </si>
  <si>
    <t>Plant Inspection &amp; Generator Inspection</t>
  </si>
  <si>
    <t>Tanks, Grinders, Lift Stations Pumped</t>
  </si>
  <si>
    <t>Purification Testing</t>
  </si>
  <si>
    <t>GENERAL</t>
  </si>
  <si>
    <t>WATER</t>
  </si>
  <si>
    <t>SEWER</t>
  </si>
  <si>
    <t>Tennis Courts</t>
  </si>
  <si>
    <t>Health Insurance</t>
  </si>
  <si>
    <t>Wages</t>
  </si>
  <si>
    <t>Hourly</t>
  </si>
  <si>
    <t>150 S&amp;I hrs. &amp; 75 hrs. WWTP</t>
  </si>
  <si>
    <t>Winter Clothing</t>
  </si>
  <si>
    <t>Zoom Subscription</t>
  </si>
  <si>
    <t xml:space="preserve">CHIPS </t>
  </si>
  <si>
    <t>P&amp;T Contracted Sewer Services</t>
  </si>
  <si>
    <t>Stat Alarm Monitoring</t>
  </si>
  <si>
    <r>
      <rPr>
        <b/>
        <i/>
        <sz val="10"/>
        <rFont val="Times New Roman"/>
        <family val="1"/>
      </rPr>
      <t xml:space="preserve">       </t>
    </r>
    <r>
      <rPr>
        <sz val="10"/>
        <rFont val="Times New Roman"/>
        <family val="1"/>
      </rPr>
      <t xml:space="preserve"> Office Supplies (Sewer laser checks)</t>
    </r>
  </si>
  <si>
    <t xml:space="preserve">Asset Management Plan      </t>
  </si>
  <si>
    <t>Transfer to Savings</t>
  </si>
  <si>
    <t>Outside Waterline Project Reimbursement</t>
  </si>
  <si>
    <t>Interfund Transfer from GF</t>
  </si>
  <si>
    <t>*Includes Acct. Software</t>
  </si>
  <si>
    <t>PAVE NY</t>
  </si>
  <si>
    <t>Est.  Paving Project Costs</t>
  </si>
  <si>
    <r>
      <rPr>
        <u/>
        <sz val="12"/>
        <color theme="1"/>
        <rFont val="Times New Roman"/>
        <family val="1"/>
      </rPr>
      <t>Village Water  User:</t>
    </r>
    <r>
      <rPr>
        <sz val="12"/>
        <color theme="1"/>
        <rFont val="Times New Roman"/>
        <family val="1"/>
      </rPr>
      <t xml:space="preserve"> Flat Rate</t>
    </r>
  </si>
  <si>
    <t>Incl.in total usage amt.</t>
  </si>
  <si>
    <t>Supply &amp; Pumping</t>
  </si>
  <si>
    <t>6/1/22 thru 5/31/23</t>
  </si>
  <si>
    <t>SEWER FUND EXPENDITURES  6/1/22 thru 5/31/23</t>
  </si>
  <si>
    <t>Crosswalk  Marking Paint</t>
  </si>
  <si>
    <t xml:space="preserve">*Notes on Water and Sewer Fund rates </t>
  </si>
  <si>
    <t xml:space="preserve">*4 Non-Sewer Users:  *Non-sewer user water DCC &amp; OM fees to remain the same </t>
  </si>
  <si>
    <t>CHIPS</t>
  </si>
  <si>
    <t xml:space="preserve">rate reduction for 3 Marinas (Sawmill Bay, Morina's, Yacht Club). This would lessen their burden of high utility costs during the </t>
  </si>
  <si>
    <r>
      <rPr>
        <b/>
        <u/>
        <sz val="11"/>
        <color theme="1"/>
        <rFont val="Calibri"/>
        <family val="2"/>
        <scheme val="minor"/>
      </rPr>
      <t xml:space="preserve">Adopted 2021-2022: </t>
    </r>
    <r>
      <rPr>
        <sz val="11"/>
        <color theme="1"/>
        <rFont val="Calibri"/>
        <family val="2"/>
        <scheme val="minor"/>
      </rPr>
      <t xml:space="preserve"> Sewer rates were increased.  Water rates decreased to achieve comparable rates from last year.</t>
    </r>
  </si>
  <si>
    <r>
      <rPr>
        <b/>
        <u/>
        <sz val="11"/>
        <color theme="1"/>
        <rFont val="Calibri"/>
        <family val="2"/>
        <scheme val="minor"/>
      </rPr>
      <t>Adopted 2021-2022:</t>
    </r>
    <r>
      <rPr>
        <u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The Water Use Law allows for seasonal customer's account to be temporarily inactive.  Proposed water/sewer</t>
    </r>
  </si>
  <si>
    <t>DCC Rate</t>
  </si>
  <si>
    <t>VILLAGE FULL UTILITY CUSTOMER:</t>
  </si>
  <si>
    <t>OUTSIDE USER:</t>
  </si>
  <si>
    <t>F2140</t>
  </si>
  <si>
    <t>F2142</t>
  </si>
  <si>
    <t>O &amp; M Charges</t>
  </si>
  <si>
    <t>Meter Sales &amp; Hookup Fees</t>
  </si>
  <si>
    <t>Water Flat Rate</t>
  </si>
  <si>
    <t>Fiscal Year: 6/1/23 thru 5/31/24</t>
  </si>
  <si>
    <t>Tax Rate 2023-24</t>
  </si>
  <si>
    <t>6/1/23-5/31/24</t>
  </si>
  <si>
    <t>WATER FUND 6/1/23 THRU 5/31/2024</t>
  </si>
  <si>
    <t>6/1/2023 thru 5/31/2024</t>
  </si>
  <si>
    <t>6/1/23- 5/31/24</t>
  </si>
  <si>
    <t>6/1/22-5/31/23 Rates</t>
  </si>
  <si>
    <t>Proposed 2023-24</t>
  </si>
  <si>
    <t>6/1/23 thru 5/31/24</t>
  </si>
  <si>
    <t>Paint &amp; Supplies</t>
  </si>
  <si>
    <t>Tires for F250</t>
  </si>
  <si>
    <t>Highway Supplies</t>
  </si>
  <si>
    <t>Manhole Grade Rings</t>
  </si>
  <si>
    <t>Misc. Tools</t>
  </si>
  <si>
    <t>Grills</t>
  </si>
  <si>
    <t>Training</t>
  </si>
  <si>
    <t>Municipal Dues</t>
  </si>
  <si>
    <t>Consultant Fees</t>
  </si>
  <si>
    <t>Drain Tech w/Jetter Service</t>
  </si>
  <si>
    <t>Consultant</t>
  </si>
  <si>
    <t>Frozen Waterlines</t>
  </si>
  <si>
    <t>EXPENSE INCREASES to Supplies, Materials and Services  5%</t>
  </si>
  <si>
    <t>WORKSHEET EXPENSES FROM 6/1/21 THRU 5/31/22</t>
  </si>
  <si>
    <t>GENERAL FUND</t>
  </si>
  <si>
    <t>Office Equipment (new laptop)</t>
  </si>
  <si>
    <t>Hardware</t>
  </si>
  <si>
    <t>Small Equipment (Power Washer)</t>
  </si>
  <si>
    <t>Pothold and Cold Patch</t>
  </si>
  <si>
    <t>Stone, Crusher Run</t>
  </si>
  <si>
    <t>Pitchforks &amp; Rakes</t>
  </si>
  <si>
    <t>Safety Equipment including signs</t>
  </si>
  <si>
    <t>Recycling Trailer</t>
  </si>
  <si>
    <t>Annual SPDES Permit</t>
  </si>
  <si>
    <t>Easement Filings</t>
  </si>
  <si>
    <t>Lift Station Repairs:Obsolete Controller Replaced</t>
  </si>
  <si>
    <t>Sewer Line Repairs (Robin, Harvey's, SBMarina)</t>
  </si>
  <si>
    <t>Generators Repaired</t>
  </si>
  <si>
    <t>Sludge Dumping</t>
  </si>
  <si>
    <t>P&amp;T Contracted Water Services (Included in Sewer Expenses)</t>
  </si>
  <si>
    <t>Rte. 12E Outside Waterline Repairs Loan*</t>
  </si>
  <si>
    <t>Waterline Repairs (CR 125)</t>
  </si>
  <si>
    <t>Tower Cleaning and Inspection</t>
  </si>
  <si>
    <t>Water Treatment USA Bluebook</t>
  </si>
  <si>
    <t>PAGE 3</t>
  </si>
  <si>
    <t>PAGE 4</t>
  </si>
  <si>
    <t>Parks &amp; Courts</t>
  </si>
  <si>
    <t>G8120</t>
  </si>
  <si>
    <t xml:space="preserve">Bleach, Chlorine, Limolene, Deodorizing blocks </t>
  </si>
  <si>
    <t>Salary  $2,500 x 3</t>
  </si>
  <si>
    <t>A2401</t>
  </si>
  <si>
    <t>Interest Earned</t>
  </si>
  <si>
    <t xml:space="preserve">Salary  </t>
  </si>
  <si>
    <t>Church St. Pole Removal</t>
  </si>
  <si>
    <t xml:space="preserve"> Tennis Courts</t>
  </si>
  <si>
    <t>Software Support</t>
  </si>
  <si>
    <t>F2401</t>
  </si>
  <si>
    <t>G2120</t>
  </si>
  <si>
    <t>G2122</t>
  </si>
  <si>
    <t>G2128</t>
  </si>
  <si>
    <t>G2401</t>
  </si>
  <si>
    <t>Retirement Payment</t>
  </si>
  <si>
    <t>Dental</t>
  </si>
  <si>
    <t>2023</t>
  </si>
  <si>
    <t>Gold</t>
  </si>
  <si>
    <t>Annually</t>
  </si>
  <si>
    <t>Monthly</t>
  </si>
  <si>
    <t>Al</t>
  </si>
  <si>
    <t>Greg</t>
  </si>
  <si>
    <t>Erin</t>
  </si>
  <si>
    <t>Karen</t>
  </si>
  <si>
    <t>Per Pay Period</t>
  </si>
  <si>
    <t>Village 75%</t>
  </si>
  <si>
    <t>Employee 25%</t>
  </si>
  <si>
    <t>[26]</t>
  </si>
  <si>
    <t xml:space="preserve">Karen </t>
  </si>
  <si>
    <t xml:space="preserve">Medicare </t>
  </si>
  <si>
    <t>Eligible</t>
  </si>
  <si>
    <t>$25000/$18,000</t>
  </si>
  <si>
    <t>PT Deputy Clerk/Tr.</t>
  </si>
  <si>
    <t>PT DPW Supt.</t>
  </si>
  <si>
    <t>Est. 12 hrs/wk.</t>
  </si>
  <si>
    <t>Est. 20 hrs./wk.</t>
  </si>
  <si>
    <t>Heavy Equip. Op.</t>
  </si>
  <si>
    <t xml:space="preserve">winter months of no revenue.    This was achieved by reducing the Marina's water EDU's from 4 to 1, causing an annual cost reduction of $2,644 to $1,924 </t>
  </si>
  <si>
    <t xml:space="preserve">an annual decrease of $720 spread over 6 billing periods. </t>
  </si>
  <si>
    <t xml:space="preserve">Deputy Mayor </t>
  </si>
  <si>
    <t>$17.00/hour</t>
  </si>
  <si>
    <t>$15.00/hour</t>
  </si>
  <si>
    <t xml:space="preserve">Based on Annual Water Consumption Period:  12/29/2021 thru 1/4/2023:   13,473,642 Gallons  </t>
  </si>
  <si>
    <t>Carry Over to Next Year</t>
  </si>
  <si>
    <t>Don't include DPW payroll</t>
  </si>
  <si>
    <t>Total Water Used</t>
  </si>
  <si>
    <t>Less 3,000 gal. x 299 users x 6 billing periods</t>
  </si>
  <si>
    <t>Total Water Billed</t>
  </si>
  <si>
    <t>Includes $20,000 P&amp;T</t>
  </si>
  <si>
    <t>Sewer Plant Repairs:  Radiator; Pump Stations; VFD's</t>
  </si>
  <si>
    <t>Paving Projects:  Water Street Next Year</t>
  </si>
  <si>
    <t>Hire Rate $30,500
 (5%) Step $33,000</t>
  </si>
  <si>
    <t>$18.50/hr. - 27.75/OT</t>
  </si>
  <si>
    <t xml:space="preserve">$16.58/hr. - $24.87/OT </t>
  </si>
  <si>
    <r>
      <rPr>
        <u/>
        <sz val="12"/>
        <color theme="1"/>
        <rFont val="Times New Roman"/>
        <family val="1"/>
      </rPr>
      <t>Village Non-Sewer User:</t>
    </r>
    <r>
      <rPr>
        <sz val="12"/>
        <color theme="1"/>
        <rFont val="Times New Roman"/>
        <family val="1"/>
      </rPr>
      <t xml:space="preserve">  Flat Rate   </t>
    </r>
  </si>
  <si>
    <t>8091.64 Gallons</t>
  </si>
  <si>
    <t xml:space="preserve">Estimated </t>
  </si>
  <si>
    <r>
      <t xml:space="preserve">P&amp;T Contract:  </t>
    </r>
    <r>
      <rPr>
        <i/>
        <sz val="12"/>
        <rFont val="Times New Roman"/>
        <family val="1"/>
      </rPr>
      <t xml:space="preserve"> includes 2.5% increase &amp; add'l charges</t>
    </r>
    <r>
      <rPr>
        <sz val="12"/>
        <rFont val="Times New Roman"/>
        <family val="1"/>
      </rPr>
      <t xml:space="preserve">             </t>
    </r>
    <r>
      <rPr>
        <i/>
        <sz val="12"/>
        <rFont val="Times New Roman"/>
        <family val="1"/>
      </rPr>
      <t xml:space="preserve"> </t>
    </r>
  </si>
  <si>
    <t>No Carryovers</t>
  </si>
  <si>
    <t>Cell Phone Reimbursements (report full FY amt.)</t>
  </si>
  <si>
    <t xml:space="preserve">Includes UBMax $645 </t>
  </si>
  <si>
    <t>Ending 1/31/24</t>
  </si>
  <si>
    <t>Transfer to Savings for Next FY Debt Payment</t>
  </si>
  <si>
    <t>Repairs (see worksheet)</t>
  </si>
  <si>
    <t>Includes $40,000 P&amp;T</t>
  </si>
  <si>
    <t>Year</t>
  </si>
  <si>
    <t>Village Cost</t>
  </si>
  <si>
    <t>10% Increase after 1/1/24 = $6,150</t>
  </si>
  <si>
    <t>8%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</si>
</sst>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;[Red]&quot;$&quot;#,##0"/>
    <numFmt numFmtId="166" formatCode="&quot;$&quot;#,##0.00"/>
    <numFmt numFmtId="167" formatCode="&quot;$&quot;#,##0.0000_);[Red]\(&quot;$&quot;#,##0.0000\)"/>
    <numFmt numFmtId="168" formatCode="&quot;$&quot;#,##0.000"/>
    <numFmt numFmtId="169" formatCode="#,##0.0_);[Red]\(#,##0.0\)"/>
  </numFmts>
  <fonts count="7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i/>
      <sz val="11"/>
      <name val="Calibri"/>
      <family val="2"/>
      <scheme val="minor"/>
    </font>
    <font>
      <b/>
      <i/>
      <sz val="12"/>
      <color theme="1"/>
      <name val="Times New Roman"/>
      <family val="1"/>
    </font>
    <font>
      <sz val="12"/>
      <name val="Times New Roman"/>
      <family val="1"/>
    </font>
    <font>
      <sz val="12"/>
      <color rgb="FFC00000"/>
      <name val="Times New Roman"/>
      <family val="1"/>
    </font>
    <font>
      <i/>
      <sz val="12"/>
      <name val="Times New Roman"/>
      <family val="1"/>
    </font>
    <font>
      <b/>
      <i/>
      <sz val="11"/>
      <color theme="1"/>
      <name val="Calibri"/>
      <family val="2"/>
      <scheme val="minor"/>
    </font>
    <font>
      <i/>
      <sz val="9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2"/>
      <color rgb="FFC0000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5" tint="-0.499984740745262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Arial"/>
      <family val="2"/>
    </font>
    <font>
      <b/>
      <i/>
      <sz val="11"/>
      <color rgb="FFC00000"/>
      <name val="Calibri"/>
      <family val="2"/>
      <scheme val="minor"/>
    </font>
    <font>
      <b/>
      <sz val="11"/>
      <name val="Times New Roman"/>
      <family val="1"/>
    </font>
    <font>
      <b/>
      <i/>
      <sz val="11"/>
      <color rgb="FFC00000"/>
      <name val="Times New Roman"/>
      <family val="1"/>
    </font>
    <font>
      <b/>
      <i/>
      <sz val="11"/>
      <color rgb="FF0033CC"/>
      <name val="Arial"/>
      <family val="2"/>
    </font>
    <font>
      <i/>
      <sz val="11"/>
      <color rgb="FF0033CC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1"/>
      <color rgb="FF0033CC"/>
      <name val="Calibri"/>
      <family val="2"/>
      <scheme val="minor"/>
    </font>
    <font>
      <b/>
      <i/>
      <sz val="11"/>
      <color rgb="FF0000CC"/>
      <name val="Arial"/>
      <family val="2"/>
    </font>
    <font>
      <i/>
      <sz val="11"/>
      <color rgb="FF0000CC"/>
      <name val="Arial"/>
      <family val="2"/>
    </font>
    <font>
      <i/>
      <sz val="11"/>
      <color rgb="FF0000CC"/>
      <name val="Calibri"/>
      <family val="2"/>
      <scheme val="minor"/>
    </font>
    <font>
      <b/>
      <i/>
      <sz val="9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u/>
      <sz val="12"/>
      <color theme="1"/>
      <name val="Times New Roman"/>
      <family val="1"/>
    </font>
    <font>
      <b/>
      <sz val="1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49998474074526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Calibri"/>
      <family val="2"/>
      <scheme val="minor"/>
    </font>
    <font>
      <sz val="9"/>
      <name val="Times New Roman"/>
      <family val="1"/>
    </font>
    <font>
      <b/>
      <i/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Times New Roman"/>
      <family val="1"/>
    </font>
    <font>
      <i/>
      <sz val="10"/>
      <name val="Calibri"/>
      <family val="2"/>
      <scheme val="minor"/>
    </font>
    <font>
      <sz val="12"/>
      <color theme="0" tint="-0.1499984740745262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Calibri"/>
      <family val="2"/>
      <scheme val="minor"/>
    </font>
    <font>
      <u/>
      <sz val="12"/>
      <name val="Times New Roman"/>
      <family val="1"/>
    </font>
    <font>
      <u/>
      <sz val="11"/>
      <color theme="1"/>
      <name val="Calibri"/>
      <family val="2"/>
      <scheme val="minor"/>
    </font>
    <font>
      <b/>
      <sz val="12"/>
      <color rgb="FFC0000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9"/>
      <color theme="0" tint="-0.499984740745262"/>
      <name val="Times New Roman"/>
      <family val="1"/>
    </font>
    <font>
      <i/>
      <sz val="8"/>
      <name val="Times New Roman"/>
      <family val="1"/>
    </font>
    <font>
      <i/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25" fillId="0" borderId="0"/>
    <xf numFmtId="0" fontId="25" fillId="0" borderId="0"/>
    <xf numFmtId="44" fontId="66" fillId="0" borderId="0" applyFont="0" applyFill="0" applyBorder="0" applyAlignment="0" applyProtection="0"/>
  </cellStyleXfs>
  <cellXfs count="39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164" fontId="5" fillId="0" borderId="0" xfId="0" applyNumberFormat="1" applyFont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4" fillId="2" borderId="0" xfId="0" applyFont="1" applyFill="1"/>
    <xf numFmtId="14" fontId="4" fillId="0" borderId="0" xfId="0" applyNumberFormat="1" applyFont="1" applyBorder="1" applyAlignment="1">
      <alignment horizontal="left"/>
    </xf>
    <xf numFmtId="0" fontId="1" fillId="0" borderId="0" xfId="0" applyFont="1" applyFill="1" applyBorder="1"/>
    <xf numFmtId="0" fontId="6" fillId="0" borderId="0" xfId="0" applyFont="1"/>
    <xf numFmtId="164" fontId="6" fillId="2" borderId="3" xfId="0" applyNumberFormat="1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protection locked="0"/>
    </xf>
    <xf numFmtId="0" fontId="0" fillId="2" borderId="0" xfId="0" applyFill="1"/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6" fillId="2" borderId="0" xfId="0" applyFont="1" applyFill="1"/>
    <xf numFmtId="0" fontId="9" fillId="2" borderId="0" xfId="0" applyNumberFormat="1" applyFont="1" applyFill="1" applyBorder="1" applyAlignment="1" applyProtection="1">
      <protection locked="0"/>
    </xf>
    <xf numFmtId="0" fontId="9" fillId="0" borderId="7" xfId="0" applyNumberFormat="1" applyFont="1" applyFill="1" applyBorder="1" applyAlignment="1" applyProtection="1">
      <protection locked="0"/>
    </xf>
    <xf numFmtId="0" fontId="8" fillId="2" borderId="0" xfId="0" applyFont="1" applyFill="1"/>
    <xf numFmtId="0" fontId="17" fillId="2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8" xfId="0" applyNumberFormat="1" applyFont="1" applyFill="1" applyBorder="1" applyAlignment="1" applyProtection="1">
      <protection locked="0"/>
    </xf>
    <xf numFmtId="0" fontId="6" fillId="0" borderId="0" xfId="0" applyFont="1" applyBorder="1"/>
    <xf numFmtId="0" fontId="19" fillId="0" borderId="0" xfId="0" applyFont="1"/>
    <xf numFmtId="0" fontId="6" fillId="0" borderId="0" xfId="0" applyFont="1" applyAlignment="1">
      <alignment horizontal="center"/>
    </xf>
    <xf numFmtId="0" fontId="1" fillId="2" borderId="0" xfId="0" applyFont="1" applyFill="1"/>
    <xf numFmtId="14" fontId="21" fillId="0" borderId="0" xfId="0" applyNumberFormat="1" applyFont="1" applyBorder="1"/>
    <xf numFmtId="164" fontId="23" fillId="3" borderId="3" xfId="0" applyNumberFormat="1" applyFont="1" applyFill="1" applyBorder="1" applyAlignment="1">
      <alignment horizontal="center"/>
    </xf>
    <xf numFmtId="164" fontId="24" fillId="3" borderId="4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0" fontId="25" fillId="0" borderId="0" xfId="0" applyNumberFormat="1" applyFont="1" applyFill="1" applyBorder="1" applyAlignment="1" applyProtection="1">
      <alignment horizontal="right"/>
      <protection locked="0"/>
    </xf>
    <xf numFmtId="164" fontId="3" fillId="2" borderId="3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26" fillId="0" borderId="0" xfId="0" applyNumberFormat="1" applyFont="1" applyFill="1" applyBorder="1" applyAlignment="1" applyProtection="1">
      <alignment horizontal="right"/>
      <protection locked="0"/>
    </xf>
    <xf numFmtId="0" fontId="26" fillId="0" borderId="8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Alignment="1">
      <alignment horizontal="right"/>
    </xf>
    <xf numFmtId="164" fontId="0" fillId="0" borderId="0" xfId="0" applyNumberFormat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1" fillId="2" borderId="0" xfId="0" applyFont="1" applyFill="1" applyBorder="1"/>
    <xf numFmtId="164" fontId="31" fillId="2" borderId="3" xfId="0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left"/>
    </xf>
    <xf numFmtId="164" fontId="31" fillId="2" borderId="4" xfId="0" applyNumberFormat="1" applyFont="1" applyFill="1" applyBorder="1" applyAlignment="1">
      <alignment horizontal="center"/>
    </xf>
    <xf numFmtId="0" fontId="0" fillId="2" borderId="13" xfId="0" applyFill="1" applyBorder="1"/>
    <xf numFmtId="164" fontId="32" fillId="3" borderId="14" xfId="0" applyNumberFormat="1" applyFont="1" applyFill="1" applyBorder="1" applyAlignment="1">
      <alignment horizontal="center"/>
    </xf>
    <xf numFmtId="0" fontId="33" fillId="2" borderId="13" xfId="0" applyNumberFormat="1" applyFont="1" applyFill="1" applyBorder="1" applyAlignment="1" applyProtection="1">
      <protection locked="0"/>
    </xf>
    <xf numFmtId="0" fontId="34" fillId="2" borderId="13" xfId="0" applyFont="1" applyFill="1" applyBorder="1"/>
    <xf numFmtId="164" fontId="35" fillId="3" borderId="14" xfId="0" applyNumberFormat="1" applyFont="1" applyFill="1" applyBorder="1" applyAlignment="1">
      <alignment horizontal="center"/>
    </xf>
    <xf numFmtId="0" fontId="29" fillId="2" borderId="0" xfId="0" applyNumberFormat="1" applyFont="1" applyFill="1" applyBorder="1" applyAlignment="1" applyProtection="1">
      <protection locked="0"/>
    </xf>
    <xf numFmtId="164" fontId="0" fillId="2" borderId="3" xfId="0" applyNumberFormat="1" applyFont="1" applyFill="1" applyBorder="1" applyAlignment="1">
      <alignment horizontal="center"/>
    </xf>
    <xf numFmtId="164" fontId="32" fillId="3" borderId="3" xfId="0" applyNumberFormat="1" applyFont="1" applyFill="1" applyBorder="1" applyAlignment="1">
      <alignment horizontal="center"/>
    </xf>
    <xf numFmtId="0" fontId="29" fillId="2" borderId="13" xfId="0" applyNumberFormat="1" applyFont="1" applyFill="1" applyBorder="1" applyAlignment="1" applyProtection="1">
      <protection locked="0"/>
    </xf>
    <xf numFmtId="0" fontId="36" fillId="2" borderId="13" xfId="0" applyFont="1" applyFill="1" applyBorder="1"/>
    <xf numFmtId="0" fontId="37" fillId="2" borderId="13" xfId="0" applyNumberFormat="1" applyFont="1" applyFill="1" applyBorder="1" applyAlignment="1" applyProtection="1">
      <protection locked="0"/>
    </xf>
    <xf numFmtId="0" fontId="38" fillId="2" borderId="13" xfId="0" applyNumberFormat="1" applyFont="1" applyFill="1" applyBorder="1" applyAlignment="1" applyProtection="1">
      <protection locked="0"/>
    </xf>
    <xf numFmtId="0" fontId="29" fillId="2" borderId="16" xfId="0" applyNumberFormat="1" applyFont="1" applyFill="1" applyBorder="1" applyAlignment="1" applyProtection="1">
      <protection locked="0"/>
    </xf>
    <xf numFmtId="164" fontId="32" fillId="3" borderId="17" xfId="0" applyNumberFormat="1" applyFont="1" applyFill="1" applyBorder="1" applyAlignment="1">
      <alignment horizontal="center"/>
    </xf>
    <xf numFmtId="0" fontId="39" fillId="2" borderId="13" xfId="0" applyFont="1" applyFill="1" applyBorder="1"/>
    <xf numFmtId="0" fontId="37" fillId="2" borderId="13" xfId="0" applyFont="1" applyFill="1" applyBorder="1"/>
    <xf numFmtId="0" fontId="37" fillId="2" borderId="16" xfId="0" applyNumberFormat="1" applyFont="1" applyFill="1" applyBorder="1" applyAlignment="1" applyProtection="1">
      <protection locked="0"/>
    </xf>
    <xf numFmtId="0" fontId="39" fillId="2" borderId="16" xfId="0" applyFont="1" applyFill="1" applyBorder="1"/>
    <xf numFmtId="164" fontId="35" fillId="3" borderId="17" xfId="0" applyNumberFormat="1" applyFont="1" applyFill="1" applyBorder="1" applyAlignment="1">
      <alignment horizontal="center"/>
    </xf>
    <xf numFmtId="0" fontId="40" fillId="2" borderId="0" xfId="0" applyNumberFormat="1" applyFont="1" applyFill="1" applyBorder="1" applyAlignment="1" applyProtection="1">
      <alignment horizontal="right"/>
      <protection locked="0"/>
    </xf>
    <xf numFmtId="0" fontId="29" fillId="2" borderId="8" xfId="0" applyNumberFormat="1" applyFont="1" applyFill="1" applyBorder="1" applyAlignment="1" applyProtection="1">
      <protection locked="0"/>
    </xf>
    <xf numFmtId="0" fontId="41" fillId="2" borderId="8" xfId="0" applyNumberFormat="1" applyFont="1" applyFill="1" applyBorder="1" applyAlignment="1" applyProtection="1">
      <alignment horizontal="right"/>
      <protection locked="0"/>
    </xf>
    <xf numFmtId="164" fontId="32" fillId="3" borderId="6" xfId="0" applyNumberFormat="1" applyFont="1" applyFill="1" applyBorder="1" applyAlignment="1">
      <alignment horizontal="center"/>
    </xf>
    <xf numFmtId="0" fontId="37" fillId="2" borderId="0" xfId="0" applyNumberFormat="1" applyFont="1" applyFill="1" applyBorder="1" applyAlignment="1" applyProtection="1">
      <protection locked="0"/>
    </xf>
    <xf numFmtId="164" fontId="3" fillId="2" borderId="3" xfId="0" applyNumberFormat="1" applyFont="1" applyFill="1" applyBorder="1" applyAlignment="1" applyProtection="1">
      <alignment horizontal="center"/>
      <protection locked="0"/>
    </xf>
    <xf numFmtId="164" fontId="30" fillId="3" borderId="3" xfId="0" applyNumberFormat="1" applyFont="1" applyFill="1" applyBorder="1" applyAlignment="1" applyProtection="1">
      <alignment horizontal="center"/>
      <protection locked="0"/>
    </xf>
    <xf numFmtId="164" fontId="22" fillId="2" borderId="10" xfId="0" applyNumberFormat="1" applyFont="1" applyFill="1" applyBorder="1" applyAlignment="1">
      <alignment horizontal="center"/>
    </xf>
    <xf numFmtId="164" fontId="22" fillId="2" borderId="9" xfId="0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right"/>
    </xf>
    <xf numFmtId="0" fontId="8" fillId="0" borderId="4" xfId="0" applyFont="1" applyBorder="1" applyAlignment="1">
      <alignment horizontal="center"/>
    </xf>
    <xf numFmtId="0" fontId="20" fillId="0" borderId="0" xfId="0" applyFont="1" applyAlignment="1">
      <alignment horizontal="center"/>
    </xf>
    <xf numFmtId="164" fontId="42" fillId="2" borderId="14" xfId="0" applyNumberFormat="1" applyFont="1" applyFill="1" applyBorder="1" applyAlignment="1">
      <alignment horizontal="center"/>
    </xf>
    <xf numFmtId="164" fontId="3" fillId="2" borderId="14" xfId="0" applyNumberFormat="1" applyFont="1" applyFill="1" applyBorder="1" applyAlignment="1">
      <alignment horizontal="center"/>
    </xf>
    <xf numFmtId="164" fontId="42" fillId="2" borderId="3" xfId="0" applyNumberFormat="1" applyFont="1" applyFill="1" applyBorder="1" applyAlignment="1">
      <alignment horizontal="center"/>
    </xf>
    <xf numFmtId="164" fontId="42" fillId="2" borderId="17" xfId="0" applyNumberFormat="1" applyFont="1" applyFill="1" applyBorder="1" applyAlignment="1">
      <alignment horizontal="center"/>
    </xf>
    <xf numFmtId="164" fontId="3" fillId="2" borderId="17" xfId="0" applyNumberFormat="1" applyFont="1" applyFill="1" applyBorder="1" applyAlignment="1">
      <alignment horizontal="center"/>
    </xf>
    <xf numFmtId="164" fontId="42" fillId="2" borderId="6" xfId="0" applyNumberFormat="1" applyFont="1" applyFill="1" applyBorder="1" applyAlignment="1">
      <alignment horizontal="center"/>
    </xf>
    <xf numFmtId="0" fontId="1" fillId="0" borderId="0" xfId="0" applyFont="1" applyFill="1"/>
    <xf numFmtId="14" fontId="4" fillId="0" borderId="0" xfId="0" applyNumberFormat="1" applyFont="1"/>
    <xf numFmtId="166" fontId="1" fillId="0" borderId="0" xfId="0" applyNumberFormat="1" applyFont="1" applyAlignment="1">
      <alignment horizontal="center"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Fill="1"/>
    <xf numFmtId="0" fontId="1" fillId="0" borderId="3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64" fontId="12" fillId="5" borderId="3" xfId="0" applyNumberFormat="1" applyFont="1" applyFill="1" applyBorder="1" applyAlignment="1">
      <alignment horizontal="center"/>
    </xf>
    <xf numFmtId="0" fontId="25" fillId="2" borderId="0" xfId="0" applyNumberFormat="1" applyFont="1" applyFill="1" applyBorder="1" applyAlignment="1" applyProtection="1">
      <protection locked="0"/>
    </xf>
    <xf numFmtId="164" fontId="0" fillId="2" borderId="18" xfId="0" applyNumberFormat="1" applyFont="1" applyFill="1" applyBorder="1" applyAlignment="1">
      <alignment horizontal="center"/>
    </xf>
    <xf numFmtId="164" fontId="12" fillId="5" borderId="18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4" xfId="0" applyBorder="1"/>
    <xf numFmtId="164" fontId="22" fillId="0" borderId="4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 applyProtection="1">
      <alignment horizontal="left"/>
      <protection locked="0"/>
    </xf>
    <xf numFmtId="166" fontId="19" fillId="0" borderId="5" xfId="0" applyNumberFormat="1" applyFont="1" applyFill="1" applyBorder="1" applyAlignment="1">
      <alignment horizontal="center"/>
    </xf>
    <xf numFmtId="166" fontId="19" fillId="0" borderId="3" xfId="0" applyNumberFormat="1" applyFont="1" applyFill="1" applyBorder="1" applyAlignment="1">
      <alignment horizontal="center"/>
    </xf>
    <xf numFmtId="14" fontId="44" fillId="0" borderId="0" xfId="0" applyNumberFormat="1" applyFont="1"/>
    <xf numFmtId="166" fontId="2" fillId="0" borderId="0" xfId="0" applyNumberFormat="1" applyFont="1" applyBorder="1" applyAlignment="1">
      <alignment horizontal="center"/>
    </xf>
    <xf numFmtId="164" fontId="22" fillId="0" borderId="3" xfId="0" applyNumberFormat="1" applyFont="1" applyFill="1" applyBorder="1" applyAlignment="1">
      <alignment horizontal="center"/>
    </xf>
    <xf numFmtId="164" fontId="30" fillId="5" borderId="3" xfId="0" applyNumberFormat="1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left"/>
    </xf>
    <xf numFmtId="0" fontId="0" fillId="0" borderId="0" xfId="0" applyFont="1" applyFill="1" applyBorder="1"/>
    <xf numFmtId="14" fontId="3" fillId="2" borderId="0" xfId="0" applyNumberFormat="1" applyFont="1" applyFill="1" applyBorder="1" applyAlignment="1">
      <alignment horizontal="left"/>
    </xf>
    <xf numFmtId="0" fontId="0" fillId="2" borderId="0" xfId="0" applyFont="1" applyFill="1" applyBorder="1"/>
    <xf numFmtId="0" fontId="45" fillId="2" borderId="0" xfId="0" applyFont="1" applyFill="1"/>
    <xf numFmtId="0" fontId="0" fillId="2" borderId="0" xfId="0" applyFill="1" applyAlignment="1">
      <alignment horizontal="left"/>
    </xf>
    <xf numFmtId="164" fontId="1" fillId="2" borderId="18" xfId="0" applyNumberFormat="1" applyFont="1" applyFill="1" applyBorder="1" applyAlignment="1">
      <alignment horizontal="center"/>
    </xf>
    <xf numFmtId="0" fontId="46" fillId="0" borderId="0" xfId="0" applyFont="1"/>
    <xf numFmtId="0" fontId="46" fillId="0" borderId="0" xfId="0" applyFont="1" applyBorder="1"/>
    <xf numFmtId="0" fontId="31" fillId="0" borderId="0" xfId="0" applyFont="1"/>
    <xf numFmtId="0" fontId="47" fillId="0" borderId="0" xfId="0" applyFont="1"/>
    <xf numFmtId="0" fontId="42" fillId="0" borderId="4" xfId="0" applyFont="1" applyBorder="1"/>
    <xf numFmtId="0" fontId="42" fillId="0" borderId="4" xfId="0" applyFont="1" applyBorder="1" applyAlignment="1">
      <alignment horizontal="center"/>
    </xf>
    <xf numFmtId="164" fontId="42" fillId="0" borderId="4" xfId="0" applyNumberFormat="1" applyFont="1" applyBorder="1" applyAlignment="1">
      <alignment horizontal="center"/>
    </xf>
    <xf numFmtId="0" fontId="42" fillId="2" borderId="4" xfId="0" applyFont="1" applyFill="1" applyBorder="1"/>
    <xf numFmtId="0" fontId="42" fillId="0" borderId="4" xfId="0" applyFont="1" applyFill="1" applyBorder="1"/>
    <xf numFmtId="0" fontId="42" fillId="0" borderId="0" xfId="0" applyFont="1"/>
    <xf numFmtId="0" fontId="3" fillId="0" borderId="2" xfId="0" applyFont="1" applyBorder="1"/>
    <xf numFmtId="0" fontId="28" fillId="0" borderId="2" xfId="0" applyFont="1" applyBorder="1" applyAlignment="1">
      <alignment horizontal="right"/>
    </xf>
    <xf numFmtId="164" fontId="49" fillId="0" borderId="5" xfId="0" applyNumberFormat="1" applyFont="1" applyBorder="1" applyAlignment="1">
      <alignment horizontal="center"/>
    </xf>
    <xf numFmtId="0" fontId="48" fillId="0" borderId="2" xfId="0" applyNumberFormat="1" applyFont="1" applyFill="1" applyBorder="1" applyAlignment="1" applyProtection="1">
      <protection locked="0"/>
    </xf>
    <xf numFmtId="164" fontId="49" fillId="2" borderId="2" xfId="0" applyNumberFormat="1" applyFont="1" applyFill="1" applyBorder="1" applyAlignment="1">
      <alignment horizontal="right"/>
    </xf>
    <xf numFmtId="164" fontId="49" fillId="2" borderId="5" xfId="0" applyNumberFormat="1" applyFont="1" applyFill="1" applyBorder="1" applyAlignment="1">
      <alignment horizontal="center"/>
    </xf>
    <xf numFmtId="0" fontId="48" fillId="0" borderId="0" xfId="0" applyNumberFormat="1" applyFont="1" applyFill="1" applyBorder="1" applyAlignment="1" applyProtection="1">
      <protection locked="0"/>
    </xf>
    <xf numFmtId="0" fontId="13" fillId="2" borderId="19" xfId="0" applyNumberFormat="1" applyFont="1" applyFill="1" applyBorder="1" applyAlignment="1">
      <alignment horizontal="right"/>
    </xf>
    <xf numFmtId="164" fontId="49" fillId="0" borderId="3" xfId="0" applyNumberFormat="1" applyFont="1" applyBorder="1" applyAlignment="1">
      <alignment horizontal="center"/>
    </xf>
    <xf numFmtId="164" fontId="49" fillId="0" borderId="0" xfId="0" applyNumberFormat="1" applyFont="1" applyAlignment="1">
      <alignment horizontal="right"/>
    </xf>
    <xf numFmtId="164" fontId="49" fillId="2" borderId="3" xfId="0" applyNumberFormat="1" applyFont="1" applyFill="1" applyBorder="1" applyAlignment="1">
      <alignment horizontal="center"/>
    </xf>
    <xf numFmtId="0" fontId="49" fillId="2" borderId="19" xfId="0" applyNumberFormat="1" applyFont="1" applyFill="1" applyBorder="1" applyAlignment="1">
      <alignment horizontal="right"/>
    </xf>
    <xf numFmtId="0" fontId="49" fillId="2" borderId="0" xfId="0" applyNumberFormat="1" applyFont="1" applyFill="1" applyBorder="1" applyAlignment="1">
      <alignment horizontal="right"/>
    </xf>
    <xf numFmtId="0" fontId="48" fillId="0" borderId="20" xfId="0" applyNumberFormat="1" applyFont="1" applyFill="1" applyBorder="1" applyAlignment="1" applyProtection="1">
      <protection locked="0"/>
    </xf>
    <xf numFmtId="0" fontId="49" fillId="2" borderId="20" xfId="0" applyNumberFormat="1" applyFont="1" applyFill="1" applyBorder="1" applyAlignment="1">
      <alignment horizontal="right"/>
    </xf>
    <xf numFmtId="164" fontId="49" fillId="2" borderId="21" xfId="0" applyNumberFormat="1" applyFont="1" applyFill="1" applyBorder="1" applyAlignment="1">
      <alignment horizontal="center"/>
    </xf>
    <xf numFmtId="0" fontId="3" fillId="0" borderId="20" xfId="0" applyFont="1" applyBorder="1"/>
    <xf numFmtId="164" fontId="49" fillId="0" borderId="21" xfId="0" applyNumberFormat="1" applyFont="1" applyBorder="1" applyAlignment="1">
      <alignment horizontal="center"/>
    </xf>
    <xf numFmtId="0" fontId="49" fillId="0" borderId="0" xfId="0" applyFont="1" applyBorder="1" applyAlignment="1">
      <alignment horizontal="right"/>
    </xf>
    <xf numFmtId="0" fontId="48" fillId="0" borderId="1" xfId="0" applyNumberFormat="1" applyFont="1" applyFill="1" applyBorder="1" applyAlignment="1" applyProtection="1">
      <protection locked="0"/>
    </xf>
    <xf numFmtId="0" fontId="50" fillId="0" borderId="0" xfId="0" applyNumberFormat="1" applyFont="1" applyFill="1" applyBorder="1" applyAlignment="1" applyProtection="1">
      <protection locked="0"/>
    </xf>
    <xf numFmtId="0" fontId="49" fillId="2" borderId="22" xfId="0" applyNumberFormat="1" applyFont="1" applyFill="1" applyBorder="1" applyAlignment="1">
      <alignment horizontal="right"/>
    </xf>
    <xf numFmtId="0" fontId="49" fillId="0" borderId="20" xfId="0" applyFont="1" applyBorder="1" applyAlignment="1">
      <alignment horizontal="right"/>
    </xf>
    <xf numFmtId="0" fontId="48" fillId="0" borderId="23" xfId="0" applyNumberFormat="1" applyFont="1" applyFill="1" applyBorder="1" applyAlignment="1" applyProtection="1">
      <protection locked="0"/>
    </xf>
    <xf numFmtId="0" fontId="49" fillId="2" borderId="24" xfId="0" applyNumberFormat="1" applyFont="1" applyFill="1" applyBorder="1" applyAlignment="1">
      <alignment horizontal="right"/>
    </xf>
    <xf numFmtId="164" fontId="49" fillId="2" borderId="15" xfId="0" applyNumberFormat="1" applyFont="1" applyFill="1" applyBorder="1" applyAlignment="1">
      <alignment horizontal="center"/>
    </xf>
    <xf numFmtId="0" fontId="51" fillId="2" borderId="0" xfId="0" applyFont="1" applyFill="1" applyBorder="1"/>
    <xf numFmtId="0" fontId="1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49" fillId="2" borderId="0" xfId="0" applyFont="1" applyFill="1" applyBorder="1" applyAlignment="1">
      <alignment horizontal="right"/>
    </xf>
    <xf numFmtId="164" fontId="48" fillId="0" borderId="3" xfId="0" applyNumberFormat="1" applyFont="1" applyBorder="1" applyAlignment="1">
      <alignment horizontal="center" vertical="center"/>
    </xf>
    <xf numFmtId="0" fontId="49" fillId="0" borderId="22" xfId="0" applyFont="1" applyBorder="1"/>
    <xf numFmtId="0" fontId="4" fillId="0" borderId="0" xfId="0" applyFont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2" borderId="0" xfId="0" applyNumberFormat="1" applyFont="1" applyFill="1" applyBorder="1"/>
    <xf numFmtId="0" fontId="48" fillId="2" borderId="19" xfId="0" applyNumberFormat="1" applyFont="1" applyFill="1" applyBorder="1" applyAlignment="1">
      <alignment horizontal="right"/>
    </xf>
    <xf numFmtId="0" fontId="50" fillId="0" borderId="0" xfId="0" applyFont="1" applyFill="1"/>
    <xf numFmtId="0" fontId="48" fillId="2" borderId="12" xfId="0" applyNumberFormat="1" applyFont="1" applyFill="1" applyBorder="1" applyAlignment="1">
      <alignment horizontal="right"/>
    </xf>
    <xf numFmtId="0" fontId="4" fillId="2" borderId="0" xfId="0" applyNumberFormat="1" applyFont="1" applyFill="1" applyBorder="1" applyAlignment="1">
      <alignment horizontal="center"/>
    </xf>
    <xf numFmtId="0" fontId="48" fillId="2" borderId="0" xfId="0" applyFont="1" applyFill="1"/>
    <xf numFmtId="0" fontId="53" fillId="2" borderId="19" xfId="0" applyNumberFormat="1" applyFont="1" applyFill="1" applyBorder="1" applyAlignment="1">
      <alignment horizontal="right"/>
    </xf>
    <xf numFmtId="0" fontId="4" fillId="2" borderId="27" xfId="0" applyNumberFormat="1" applyFont="1" applyFill="1" applyBorder="1"/>
    <xf numFmtId="164" fontId="54" fillId="2" borderId="22" xfId="0" applyNumberFormat="1" applyFont="1" applyFill="1" applyBorder="1" applyAlignment="1">
      <alignment horizontal="left"/>
    </xf>
    <xf numFmtId="164" fontId="48" fillId="0" borderId="20" xfId="0" applyNumberFormat="1" applyFont="1" applyFill="1" applyBorder="1" applyAlignment="1">
      <alignment horizontal="center"/>
    </xf>
    <xf numFmtId="0" fontId="48" fillId="2" borderId="22" xfId="0" applyNumberFormat="1" applyFont="1" applyFill="1" applyBorder="1" applyAlignment="1">
      <alignment horizontal="right"/>
    </xf>
    <xf numFmtId="0" fontId="4" fillId="0" borderId="23" xfId="0" applyFont="1" applyBorder="1" applyAlignment="1">
      <alignment horizontal="center"/>
    </xf>
    <xf numFmtId="164" fontId="48" fillId="0" borderId="19" xfId="0" applyNumberFormat="1" applyFont="1" applyBorder="1" applyAlignment="1">
      <alignment horizontal="right"/>
    </xf>
    <xf numFmtId="164" fontId="50" fillId="0" borderId="0" xfId="0" applyNumberFormat="1" applyFont="1" applyFill="1" applyBorder="1" applyAlignment="1">
      <alignment horizontal="left"/>
    </xf>
    <xf numFmtId="0" fontId="48" fillId="2" borderId="24" xfId="0" applyNumberFormat="1" applyFont="1" applyFill="1" applyBorder="1" applyAlignment="1">
      <alignment horizontal="right"/>
    </xf>
    <xf numFmtId="0" fontId="4" fillId="2" borderId="0" xfId="0" applyNumberFormat="1" applyFont="1" applyFill="1" applyBorder="1" applyAlignment="1">
      <alignment horizontal="right"/>
    </xf>
    <xf numFmtId="164" fontId="50" fillId="0" borderId="0" xfId="0" applyNumberFormat="1" applyFont="1" applyFill="1" applyAlignment="1">
      <alignment horizontal="left"/>
    </xf>
    <xf numFmtId="164" fontId="55" fillId="0" borderId="0" xfId="0" applyNumberFormat="1" applyFont="1" applyBorder="1" applyAlignment="1">
      <alignment horizontal="center"/>
    </xf>
    <xf numFmtId="164" fontId="48" fillId="0" borderId="0" xfId="0" applyNumberFormat="1" applyFont="1" applyFill="1" applyAlignment="1">
      <alignment horizontal="center"/>
    </xf>
    <xf numFmtId="164" fontId="42" fillId="0" borderId="19" xfId="0" applyNumberFormat="1" applyFont="1" applyBorder="1" applyAlignment="1">
      <alignment horizontal="right"/>
    </xf>
    <xf numFmtId="0" fontId="4" fillId="2" borderId="20" xfId="0" applyNumberFormat="1" applyFont="1" applyFill="1" applyBorder="1" applyAlignment="1">
      <alignment horizontal="center"/>
    </xf>
    <xf numFmtId="164" fontId="53" fillId="0" borderId="20" xfId="0" applyNumberFormat="1" applyFont="1" applyBorder="1" applyAlignment="1">
      <alignment horizontal="right"/>
    </xf>
    <xf numFmtId="164" fontId="49" fillId="2" borderId="22" xfId="0" applyNumberFormat="1" applyFont="1" applyFill="1" applyBorder="1" applyAlignment="1">
      <alignment horizontal="center"/>
    </xf>
    <xf numFmtId="164" fontId="56" fillId="0" borderId="21" xfId="0" applyNumberFormat="1" applyFont="1" applyBorder="1" applyAlignment="1">
      <alignment horizontal="center"/>
    </xf>
    <xf numFmtId="0" fontId="4" fillId="2" borderId="23" xfId="0" applyNumberFormat="1" applyFont="1" applyFill="1" applyBorder="1" applyAlignment="1">
      <alignment horizontal="center"/>
    </xf>
    <xf numFmtId="0" fontId="57" fillId="2" borderId="19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8" fillId="0" borderId="19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20" xfId="0" applyFont="1" applyFill="1" applyBorder="1"/>
    <xf numFmtId="0" fontId="4" fillId="0" borderId="20" xfId="0" applyNumberFormat="1" applyFont="1" applyFill="1" applyBorder="1" applyAlignment="1">
      <alignment horizontal="center"/>
    </xf>
    <xf numFmtId="164" fontId="50" fillId="0" borderId="0" xfId="0" applyNumberFormat="1" applyFont="1" applyFill="1" applyAlignment="1">
      <alignment horizontal="center"/>
    </xf>
    <xf numFmtId="164" fontId="49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9" fillId="0" borderId="0" xfId="0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0" fontId="49" fillId="0" borderId="0" xfId="0" applyFont="1"/>
    <xf numFmtId="164" fontId="49" fillId="0" borderId="0" xfId="0" applyNumberFormat="1" applyFont="1"/>
    <xf numFmtId="0" fontId="58" fillId="0" borderId="0" xfId="0" applyFont="1" applyBorder="1"/>
    <xf numFmtId="164" fontId="5" fillId="0" borderId="0" xfId="0" applyNumberFormat="1" applyFont="1" applyAlignment="1">
      <alignment horizontal="center"/>
    </xf>
    <xf numFmtId="164" fontId="32" fillId="3" borderId="4" xfId="0" applyNumberFormat="1" applyFont="1" applyFill="1" applyBorder="1" applyAlignment="1">
      <alignment horizontal="center"/>
    </xf>
    <xf numFmtId="0" fontId="29" fillId="2" borderId="0" xfId="0" applyNumberFormat="1" applyFont="1" applyFill="1" applyBorder="1" applyAlignment="1" applyProtection="1">
      <alignment horizontal="right"/>
      <protection locked="0"/>
    </xf>
    <xf numFmtId="166" fontId="8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left"/>
    </xf>
    <xf numFmtId="0" fontId="45" fillId="4" borderId="0" xfId="0" applyFont="1" applyFill="1"/>
    <xf numFmtId="0" fontId="1" fillId="0" borderId="0" xfId="0" applyFont="1" applyBorder="1"/>
    <xf numFmtId="0" fontId="0" fillId="0" borderId="0" xfId="0" applyBorder="1"/>
    <xf numFmtId="166" fontId="0" fillId="0" borderId="0" xfId="0" applyNumberFormat="1" applyBorder="1" applyAlignment="1">
      <alignment horizontal="center"/>
    </xf>
    <xf numFmtId="0" fontId="0" fillId="2" borderId="0" xfId="0" applyFill="1" applyBorder="1"/>
    <xf numFmtId="0" fontId="8" fillId="0" borderId="0" xfId="0" applyFont="1"/>
    <xf numFmtId="0" fontId="20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43" fillId="0" borderId="0" xfId="0" applyFont="1" applyFill="1"/>
    <xf numFmtId="165" fontId="5" fillId="0" borderId="0" xfId="0" applyNumberFormat="1" applyFont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center"/>
    </xf>
    <xf numFmtId="4" fontId="9" fillId="0" borderId="0" xfId="0" applyNumberFormat="1" applyFont="1"/>
    <xf numFmtId="0" fontId="9" fillId="0" borderId="0" xfId="0" applyFont="1" applyBorder="1"/>
    <xf numFmtId="8" fontId="9" fillId="2" borderId="0" xfId="0" applyNumberFormat="1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166" fontId="9" fillId="2" borderId="0" xfId="0" applyNumberFormat="1" applyFont="1" applyFill="1" applyAlignment="1">
      <alignment horizontal="center"/>
    </xf>
    <xf numFmtId="167" fontId="5" fillId="0" borderId="0" xfId="0" applyNumberFormat="1" applyFont="1" applyAlignment="1">
      <alignment horizontal="left"/>
    </xf>
    <xf numFmtId="0" fontId="59" fillId="0" borderId="0" xfId="0" applyFont="1"/>
    <xf numFmtId="166" fontId="9" fillId="0" borderId="0" xfId="0" applyNumberFormat="1" applyFont="1" applyBorder="1" applyAlignment="1">
      <alignment horizontal="center"/>
    </xf>
    <xf numFmtId="166" fontId="16" fillId="0" borderId="0" xfId="0" applyNumberFormat="1" applyFont="1"/>
    <xf numFmtId="8" fontId="9" fillId="0" borderId="0" xfId="0" applyNumberFormat="1" applyFont="1" applyAlignment="1">
      <alignment horizontal="center"/>
    </xf>
    <xf numFmtId="166" fontId="9" fillId="0" borderId="0" xfId="0" applyNumberFormat="1" applyFont="1"/>
    <xf numFmtId="168" fontId="9" fillId="2" borderId="0" xfId="0" applyNumberFormat="1" applyFont="1" applyFill="1" applyAlignment="1">
      <alignment horizontal="center"/>
    </xf>
    <xf numFmtId="168" fontId="9" fillId="0" borderId="0" xfId="0" applyNumberFormat="1" applyFont="1" applyFill="1" applyAlignment="1">
      <alignment horizontal="center"/>
    </xf>
    <xf numFmtId="0" fontId="43" fillId="0" borderId="0" xfId="0" applyFont="1"/>
    <xf numFmtId="164" fontId="3" fillId="2" borderId="18" xfId="0" applyNumberFormat="1" applyFont="1" applyFill="1" applyBorder="1" applyAlignment="1">
      <alignment horizontal="center"/>
    </xf>
    <xf numFmtId="164" fontId="7" fillId="5" borderId="18" xfId="0" applyNumberFormat="1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43" fillId="0" borderId="0" xfId="0" applyFont="1" applyAlignment="1">
      <alignment horizontal="left"/>
    </xf>
    <xf numFmtId="6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61" fillId="0" borderId="0" xfId="0" applyFont="1"/>
    <xf numFmtId="0" fontId="12" fillId="3" borderId="0" xfId="0" applyFont="1" applyFill="1" applyAlignment="1">
      <alignment horizontal="right"/>
    </xf>
    <xf numFmtId="164" fontId="8" fillId="0" borderId="0" xfId="0" applyNumberFormat="1" applyFont="1" applyBorder="1" applyAlignment="1">
      <alignment horizontal="center"/>
    </xf>
    <xf numFmtId="0" fontId="11" fillId="2" borderId="10" xfId="0" applyNumberFormat="1" applyFont="1" applyFill="1" applyBorder="1" applyAlignment="1">
      <alignment horizontal="center"/>
    </xf>
    <xf numFmtId="0" fontId="12" fillId="2" borderId="9" xfId="0" applyFont="1" applyFill="1" applyBorder="1"/>
    <xf numFmtId="0" fontId="5" fillId="0" borderId="0" xfId="0" applyFont="1" applyAlignment="1">
      <alignment horizontal="center"/>
    </xf>
    <xf numFmtId="0" fontId="48" fillId="2" borderId="4" xfId="0" applyFont="1" applyFill="1" applyBorder="1"/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3" fillId="2" borderId="13" xfId="0" applyFont="1" applyFill="1" applyBorder="1"/>
    <xf numFmtId="0" fontId="3" fillId="0" borderId="13" xfId="0" applyFont="1" applyBorder="1"/>
    <xf numFmtId="0" fontId="48" fillId="2" borderId="26" xfId="0" applyNumberFormat="1" applyFont="1" applyFill="1" applyBorder="1" applyAlignment="1">
      <alignment horizontal="right"/>
    </xf>
    <xf numFmtId="164" fontId="49" fillId="2" borderId="26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60" fillId="2" borderId="0" xfId="0" applyFont="1" applyFill="1"/>
    <xf numFmtId="0" fontId="0" fillId="2" borderId="0" xfId="0" applyNumberFormat="1" applyFill="1"/>
    <xf numFmtId="0" fontId="49" fillId="0" borderId="0" xfId="0" applyFont="1" applyAlignment="1"/>
    <xf numFmtId="0" fontId="9" fillId="0" borderId="0" xfId="0" applyFont="1" applyAlignment="1">
      <alignment horizontal="left"/>
    </xf>
    <xf numFmtId="164" fontId="11" fillId="0" borderId="0" xfId="0" applyNumberFormat="1" applyFont="1" applyBorder="1" applyAlignment="1">
      <alignment horizontal="center"/>
    </xf>
    <xf numFmtId="6" fontId="11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62" fillId="0" borderId="0" xfId="0" applyFont="1"/>
    <xf numFmtId="164" fontId="11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6" fillId="0" borderId="0" xfId="0" applyFont="1" applyBorder="1" applyAlignment="1">
      <alignment horizontal="left"/>
    </xf>
    <xf numFmtId="8" fontId="19" fillId="0" borderId="0" xfId="0" applyNumberFormat="1" applyFont="1" applyAlignment="1">
      <alignment horizontal="center"/>
    </xf>
    <xf numFmtId="164" fontId="7" fillId="5" borderId="3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20" fillId="0" borderId="2" xfId="0" applyFont="1" applyBorder="1" applyAlignment="1">
      <alignment horizontal="left"/>
    </xf>
    <xf numFmtId="164" fontId="5" fillId="0" borderId="2" xfId="0" applyNumberFormat="1" applyFont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 applyProtection="1">
      <protection locked="0"/>
    </xf>
    <xf numFmtId="0" fontId="48" fillId="2" borderId="0" xfId="0" applyNumberFormat="1" applyFont="1" applyFill="1" applyBorder="1" applyAlignment="1" applyProtection="1">
      <alignment horizontal="right"/>
      <protection locked="0"/>
    </xf>
    <xf numFmtId="0" fontId="6" fillId="6" borderId="0" xfId="0" applyFont="1" applyFill="1" applyAlignment="1">
      <alignment horizontal="center"/>
    </xf>
    <xf numFmtId="0" fontId="10" fillId="6" borderId="9" xfId="0" applyFont="1" applyFill="1" applyBorder="1" applyAlignment="1">
      <alignment horizontal="center"/>
    </xf>
    <xf numFmtId="164" fontId="8" fillId="6" borderId="0" xfId="0" applyNumberFormat="1" applyFont="1" applyFill="1" applyAlignment="1">
      <alignment horizontal="center"/>
    </xf>
    <xf numFmtId="164" fontId="8" fillId="6" borderId="11" xfId="0" applyNumberFormat="1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15" fillId="6" borderId="9" xfId="0" applyFont="1" applyFill="1" applyBorder="1" applyAlignment="1">
      <alignment horizontal="center"/>
    </xf>
    <xf numFmtId="164" fontId="16" fillId="6" borderId="28" xfId="0" applyNumberFormat="1" applyFont="1" applyFill="1" applyBorder="1" applyAlignment="1">
      <alignment horizontal="center"/>
    </xf>
    <xf numFmtId="6" fontId="6" fillId="0" borderId="0" xfId="0" applyNumberFormat="1" applyFont="1"/>
    <xf numFmtId="0" fontId="64" fillId="0" borderId="1" xfId="0" applyFont="1" applyFill="1" applyBorder="1" applyAlignment="1">
      <alignment horizontal="center"/>
    </xf>
    <xf numFmtId="164" fontId="5" fillId="6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9" fillId="2" borderId="28" xfId="0" applyNumberFormat="1" applyFon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4" fontId="23" fillId="2" borderId="5" xfId="0" applyNumberFormat="1" applyFont="1" applyFill="1" applyBorder="1" applyAlignment="1">
      <alignment horizontal="center"/>
    </xf>
    <xf numFmtId="0" fontId="27" fillId="4" borderId="0" xfId="0" applyFont="1" applyFill="1"/>
    <xf numFmtId="0" fontId="3" fillId="4" borderId="0" xfId="0" applyFont="1" applyFill="1"/>
    <xf numFmtId="164" fontId="0" fillId="4" borderId="0" xfId="0" applyNumberFormat="1" applyFill="1" applyBorder="1" applyAlignment="1">
      <alignment horizontal="center"/>
    </xf>
    <xf numFmtId="0" fontId="1" fillId="4" borderId="0" xfId="0" applyFont="1" applyFill="1" applyBorder="1"/>
    <xf numFmtId="0" fontId="0" fillId="4" borderId="0" xfId="0" applyFill="1"/>
    <xf numFmtId="0" fontId="10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0" fontId="0" fillId="2" borderId="18" xfId="0" applyFont="1" applyFill="1" applyBorder="1" applyAlignment="1">
      <alignment horizontal="center"/>
    </xf>
    <xf numFmtId="164" fontId="48" fillId="2" borderId="19" xfId="0" applyNumberFormat="1" applyFont="1" applyFill="1" applyBorder="1" applyAlignment="1">
      <alignment horizontal="right"/>
    </xf>
    <xf numFmtId="0" fontId="49" fillId="0" borderId="0" xfId="0" applyFont="1" applyBorder="1"/>
    <xf numFmtId="0" fontId="52" fillId="0" borderId="4" xfId="0" applyFont="1" applyBorder="1" applyAlignment="1">
      <alignment horizontal="center" vertical="center"/>
    </xf>
    <xf numFmtId="164" fontId="53" fillId="0" borderId="19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164" fontId="54" fillId="2" borderId="19" xfId="0" applyNumberFormat="1" applyFont="1" applyFill="1" applyBorder="1" applyAlignment="1">
      <alignment horizontal="right"/>
    </xf>
    <xf numFmtId="164" fontId="20" fillId="2" borderId="0" xfId="0" applyNumberFormat="1" applyFont="1" applyFill="1" applyBorder="1" applyAlignment="1">
      <alignment horizontal="center"/>
    </xf>
    <xf numFmtId="164" fontId="20" fillId="2" borderId="0" xfId="0" applyNumberFormat="1" applyFont="1" applyFill="1" applyAlignment="1">
      <alignment horizontal="center"/>
    </xf>
    <xf numFmtId="0" fontId="65" fillId="0" borderId="0" xfId="0" applyFont="1"/>
    <xf numFmtId="0" fontId="65" fillId="0" borderId="0" xfId="0" applyFont="1" applyBorder="1"/>
    <xf numFmtId="166" fontId="8" fillId="3" borderId="10" xfId="0" applyNumberFormat="1" applyFont="1" applyFill="1" applyBorder="1" applyAlignment="1">
      <alignment horizontal="center"/>
    </xf>
    <xf numFmtId="0" fontId="55" fillId="2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49" fontId="6" fillId="2" borderId="0" xfId="3" applyNumberFormat="1" applyFont="1" applyFill="1" applyAlignment="1">
      <alignment horizontal="center"/>
    </xf>
    <xf numFmtId="44" fontId="18" fillId="2" borderId="0" xfId="3" applyFont="1" applyFill="1" applyAlignment="1">
      <alignment horizontal="center"/>
    </xf>
    <xf numFmtId="44" fontId="6" fillId="2" borderId="0" xfId="3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166" fontId="6" fillId="2" borderId="0" xfId="3" applyNumberFormat="1" applyFont="1" applyFill="1" applyAlignment="1">
      <alignment horizontal="center"/>
    </xf>
    <xf numFmtId="166" fontId="18" fillId="2" borderId="0" xfId="3" applyNumberFormat="1" applyFont="1" applyFill="1" applyAlignment="1">
      <alignment horizontal="center"/>
    </xf>
    <xf numFmtId="166" fontId="6" fillId="2" borderId="0" xfId="0" applyNumberFormat="1" applyFont="1" applyFill="1" applyAlignment="1">
      <alignment horizontal="center"/>
    </xf>
    <xf numFmtId="44" fontId="20" fillId="2" borderId="0" xfId="0" applyNumberFormat="1" applyFont="1" applyFill="1" applyAlignment="1">
      <alignment horizontal="center"/>
    </xf>
    <xf numFmtId="44" fontId="6" fillId="2" borderId="0" xfId="3" applyFont="1" applyFill="1"/>
    <xf numFmtId="49" fontId="18" fillId="2" borderId="0" xfId="3" applyNumberFormat="1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7" fillId="0" borderId="4" xfId="0" applyFont="1" applyBorder="1" applyAlignment="1">
      <alignment horizontal="center"/>
    </xf>
    <xf numFmtId="164" fontId="17" fillId="0" borderId="4" xfId="0" applyNumberFormat="1" applyFont="1" applyBorder="1" applyAlignment="1">
      <alignment horizontal="center"/>
    </xf>
    <xf numFmtId="3" fontId="47" fillId="0" borderId="0" xfId="0" applyNumberFormat="1" applyFont="1"/>
    <xf numFmtId="164" fontId="17" fillId="2" borderId="4" xfId="0" applyNumberFormat="1" applyFont="1" applyFill="1" applyBorder="1" applyAlignment="1">
      <alignment horizontal="center"/>
    </xf>
    <xf numFmtId="164" fontId="42" fillId="2" borderId="4" xfId="0" applyNumberFormat="1" applyFont="1" applyFill="1" applyBorder="1" applyAlignment="1">
      <alignment horizontal="center"/>
    </xf>
    <xf numFmtId="0" fontId="47" fillId="2" borderId="0" xfId="0" applyFont="1" applyFill="1"/>
    <xf numFmtId="0" fontId="19" fillId="2" borderId="0" xfId="0" applyFont="1" applyFill="1"/>
    <xf numFmtId="0" fontId="42" fillId="2" borderId="4" xfId="0" applyFont="1" applyFill="1" applyBorder="1" applyAlignment="1">
      <alignment horizontal="left" vertical="center"/>
    </xf>
    <xf numFmtId="166" fontId="42" fillId="2" borderId="4" xfId="0" applyNumberFormat="1" applyFont="1" applyFill="1" applyBorder="1" applyAlignment="1">
      <alignment horizontal="center"/>
    </xf>
    <xf numFmtId="169" fontId="18" fillId="0" borderId="10" xfId="0" applyNumberFormat="1" applyFont="1" applyBorder="1" applyAlignment="1">
      <alignment horizontal="center"/>
    </xf>
    <xf numFmtId="0" fontId="7" fillId="2" borderId="0" xfId="0" applyFont="1" applyFill="1"/>
    <xf numFmtId="0" fontId="67" fillId="2" borderId="0" xfId="0" applyFont="1" applyFill="1"/>
    <xf numFmtId="0" fontId="68" fillId="2" borderId="0" xfId="0" applyFont="1" applyFill="1"/>
    <xf numFmtId="164" fontId="68" fillId="2" borderId="0" xfId="0" applyNumberFormat="1" applyFont="1" applyFill="1" applyBorder="1" applyAlignment="1">
      <alignment horizontal="center"/>
    </xf>
    <xf numFmtId="0" fontId="69" fillId="2" borderId="0" xfId="0" applyFont="1" applyFill="1" applyBorder="1"/>
    <xf numFmtId="164" fontId="6" fillId="0" borderId="0" xfId="0" applyNumberFormat="1" applyFont="1" applyAlignment="1">
      <alignment horizontal="center"/>
    </xf>
    <xf numFmtId="0" fontId="14" fillId="2" borderId="0" xfId="0" applyFont="1" applyFill="1" applyAlignment="1">
      <alignment horizontal="right"/>
    </xf>
    <xf numFmtId="164" fontId="13" fillId="2" borderId="4" xfId="0" applyNumberFormat="1" applyFont="1" applyFill="1" applyBorder="1" applyAlignment="1">
      <alignment horizontal="center" vertical="top" wrapText="1"/>
    </xf>
    <xf numFmtId="164" fontId="42" fillId="2" borderId="4" xfId="0" applyNumberFormat="1" applyFont="1" applyFill="1" applyBorder="1" applyAlignment="1">
      <alignment horizontal="center" vertical="center"/>
    </xf>
    <xf numFmtId="10" fontId="65" fillId="0" borderId="0" xfId="0" applyNumberFormat="1" applyFont="1"/>
    <xf numFmtId="0" fontId="12" fillId="2" borderId="0" xfId="0" applyFont="1" applyFill="1" applyAlignment="1">
      <alignment horizontal="right"/>
    </xf>
    <xf numFmtId="0" fontId="17" fillId="0" borderId="0" xfId="0" applyFont="1" applyAlignment="1">
      <alignment horizontal="right"/>
    </xf>
    <xf numFmtId="0" fontId="70" fillId="0" borderId="0" xfId="0" applyFont="1"/>
    <xf numFmtId="0" fontId="13" fillId="0" borderId="0" xfId="0" applyFont="1" applyAlignment="1">
      <alignment horizontal="right"/>
    </xf>
    <xf numFmtId="0" fontId="13" fillId="2" borderId="0" xfId="0" applyFont="1" applyFill="1" applyAlignment="1">
      <alignment horizontal="right"/>
    </xf>
    <xf numFmtId="3" fontId="49" fillId="0" borderId="0" xfId="0" applyNumberFormat="1" applyFont="1" applyAlignment="1">
      <alignment horizontal="center"/>
    </xf>
    <xf numFmtId="3" fontId="49" fillId="2" borderId="29" xfId="0" applyNumberFormat="1" applyFont="1" applyFill="1" applyBorder="1" applyAlignment="1">
      <alignment horizontal="center"/>
    </xf>
    <xf numFmtId="3" fontId="51" fillId="0" borderId="0" xfId="0" applyNumberFormat="1" applyFont="1" applyAlignment="1">
      <alignment horizontal="center"/>
    </xf>
    <xf numFmtId="0" fontId="71" fillId="2" borderId="10" xfId="0" applyNumberFormat="1" applyFont="1" applyFill="1" applyBorder="1" applyAlignment="1">
      <alignment horizontal="left"/>
    </xf>
    <xf numFmtId="166" fontId="19" fillId="0" borderId="0" xfId="0" applyNumberFormat="1" applyFont="1" applyAlignment="1">
      <alignment horizontal="center"/>
    </xf>
    <xf numFmtId="166" fontId="72" fillId="0" borderId="0" xfId="0" applyNumberFormat="1" applyFont="1"/>
    <xf numFmtId="0" fontId="42" fillId="4" borderId="4" xfId="0" applyFont="1" applyFill="1" applyBorder="1"/>
    <xf numFmtId="0" fontId="42" fillId="4" borderId="4" xfId="0" applyFont="1" applyFill="1" applyBorder="1" applyAlignment="1">
      <alignment vertical="center"/>
    </xf>
    <xf numFmtId="164" fontId="47" fillId="0" borderId="0" xfId="0" applyNumberFormat="1" applyFont="1"/>
    <xf numFmtId="0" fontId="6" fillId="2" borderId="0" xfId="0" applyFont="1" applyFill="1" applyAlignment="1">
      <alignment horizontal="right"/>
    </xf>
    <xf numFmtId="0" fontId="11" fillId="2" borderId="10" xfId="0" applyNumberFormat="1" applyFont="1" applyFill="1" applyBorder="1" applyAlignment="1">
      <alignment horizontal="left"/>
    </xf>
    <xf numFmtId="166" fontId="8" fillId="0" borderId="19" xfId="0" applyNumberFormat="1" applyFont="1" applyBorder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center"/>
    </xf>
    <xf numFmtId="164" fontId="11" fillId="0" borderId="0" xfId="0" applyNumberFormat="1" applyFont="1"/>
    <xf numFmtId="166" fontId="9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right"/>
    </xf>
    <xf numFmtId="8" fontId="61" fillId="0" borderId="0" xfId="0" applyNumberFormat="1" applyFont="1"/>
    <xf numFmtId="0" fontId="1" fillId="0" borderId="0" xfId="0" applyFont="1" applyAlignment="1">
      <alignment horizontal="right"/>
    </xf>
    <xf numFmtId="3" fontId="22" fillId="0" borderId="0" xfId="0" applyNumberFormat="1" applyFont="1"/>
    <xf numFmtId="164" fontId="6" fillId="2" borderId="0" xfId="0" applyNumberFormat="1" applyFont="1" applyFill="1" applyAlignment="1">
      <alignment horizontal="left"/>
    </xf>
    <xf numFmtId="0" fontId="11" fillId="2" borderId="0" xfId="0" applyNumberFormat="1" applyFont="1" applyFill="1" applyBorder="1" applyAlignment="1" applyProtection="1">
      <alignment horizontal="right"/>
      <protection locked="0"/>
    </xf>
    <xf numFmtId="0" fontId="65" fillId="2" borderId="0" xfId="0" applyFont="1" applyFill="1"/>
    <xf numFmtId="0" fontId="49" fillId="0" borderId="0" xfId="0" applyFont="1" applyAlignment="1">
      <alignment horizontal="left"/>
    </xf>
    <xf numFmtId="0" fontId="49" fillId="2" borderId="0" xfId="0" applyFont="1" applyFill="1" applyAlignment="1">
      <alignment horizontal="left"/>
    </xf>
    <xf numFmtId="0" fontId="13" fillId="2" borderId="0" xfId="0" applyFont="1" applyFill="1"/>
    <xf numFmtId="0" fontId="73" fillId="0" borderId="0" xfId="0" applyFont="1"/>
    <xf numFmtId="164" fontId="8" fillId="3" borderId="11" xfId="0" applyNumberFormat="1" applyFont="1" applyFill="1" applyBorder="1" applyAlignment="1">
      <alignment horizontal="center"/>
    </xf>
    <xf numFmtId="0" fontId="48" fillId="2" borderId="0" xfId="0" applyNumberFormat="1" applyFont="1" applyFill="1" applyBorder="1" applyAlignment="1" applyProtection="1">
      <protection locked="0"/>
    </xf>
    <xf numFmtId="0" fontId="42" fillId="0" borderId="0" xfId="0" applyNumberFormat="1" applyFont="1" applyFill="1" applyBorder="1" applyAlignment="1" applyProtection="1">
      <protection locked="0"/>
    </xf>
    <xf numFmtId="0" fontId="42" fillId="2" borderId="0" xfId="0" applyNumberFormat="1" applyFont="1" applyFill="1" applyBorder="1" applyAlignment="1" applyProtection="1">
      <protection locked="0"/>
    </xf>
    <xf numFmtId="44" fontId="6" fillId="2" borderId="1" xfId="3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6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74" fillId="0" borderId="0" xfId="0" applyFont="1"/>
  </cellXfs>
  <cellStyles count="4">
    <cellStyle name="Currency" xfId="3" builtinId="4"/>
    <cellStyle name="Normal" xfId="0" builtinId="0"/>
    <cellStyle name="Normal 2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F10" sqref="F10"/>
    </sheetView>
  </sheetViews>
  <sheetFormatPr defaultRowHeight="15.75" x14ac:dyDescent="0.25"/>
  <cols>
    <col min="1" max="1" width="20.28515625" style="238" customWidth="1"/>
    <col min="2" max="2" width="16.42578125" style="11" customWidth="1"/>
    <col min="3" max="3" width="11.85546875" style="11" customWidth="1"/>
    <col min="4" max="4" width="11.5703125" style="11" customWidth="1"/>
    <col min="5" max="5" width="11.42578125" style="11" customWidth="1"/>
    <col min="6" max="6" width="13.28515625" style="11" customWidth="1"/>
    <col min="7" max="7" width="9.140625" style="11"/>
  </cols>
  <sheetData>
    <row r="1" spans="1:7" x14ac:dyDescent="0.25">
      <c r="A1" s="237" t="s">
        <v>375</v>
      </c>
      <c r="D1" s="212" t="s">
        <v>0</v>
      </c>
      <c r="E1" s="212"/>
      <c r="F1" s="212"/>
    </row>
    <row r="3" spans="1:7" x14ac:dyDescent="0.25">
      <c r="C3" s="11" t="s">
        <v>2</v>
      </c>
      <c r="E3" s="26" t="s">
        <v>3</v>
      </c>
    </row>
    <row r="4" spans="1:7" ht="16.5" thickBot="1" x14ac:dyDescent="0.3">
      <c r="A4" s="239" t="s">
        <v>4</v>
      </c>
      <c r="B4" s="214" t="s">
        <v>5</v>
      </c>
      <c r="C4" s="213" t="s">
        <v>6</v>
      </c>
      <c r="D4" s="214"/>
      <c r="E4" s="214" t="s">
        <v>7</v>
      </c>
      <c r="F4" s="289" t="s">
        <v>8</v>
      </c>
      <c r="G4" s="215"/>
    </row>
    <row r="5" spans="1:7" x14ac:dyDescent="0.25">
      <c r="A5" s="238" t="s">
        <v>9</v>
      </c>
      <c r="B5" s="196">
        <v>451104</v>
      </c>
      <c r="C5" s="196">
        <v>271000</v>
      </c>
      <c r="D5" s="346">
        <f>SUM(C5-B5)</f>
        <v>-180104</v>
      </c>
      <c r="E5" s="201">
        <v>180104</v>
      </c>
      <c r="F5" s="4">
        <v>180196</v>
      </c>
      <c r="G5" s="216"/>
    </row>
    <row r="6" spans="1:7" x14ac:dyDescent="0.25">
      <c r="A6" s="238" t="s">
        <v>10</v>
      </c>
      <c r="B6" s="196">
        <v>290000</v>
      </c>
      <c r="C6" s="196">
        <v>290000</v>
      </c>
      <c r="D6" s="196"/>
      <c r="E6" s="196"/>
      <c r="F6" s="217"/>
      <c r="G6" s="195"/>
    </row>
    <row r="7" spans="1:7" ht="16.5" thickBot="1" x14ac:dyDescent="0.3">
      <c r="A7" s="239" t="s">
        <v>11</v>
      </c>
      <c r="B7" s="218">
        <v>330000</v>
      </c>
      <c r="C7" s="218">
        <v>330000</v>
      </c>
      <c r="D7" s="218"/>
      <c r="E7" s="218"/>
      <c r="F7" s="278"/>
      <c r="G7" s="195"/>
    </row>
    <row r="8" spans="1:7" x14ac:dyDescent="0.25">
      <c r="A8" s="276" t="s">
        <v>12</v>
      </c>
      <c r="B8" s="277">
        <f>SUM(B5:B7)</f>
        <v>1071104</v>
      </c>
      <c r="C8" s="277">
        <f>SUM(C5:C7)</f>
        <v>891000</v>
      </c>
      <c r="D8" s="201"/>
      <c r="E8" s="201"/>
      <c r="F8" s="201"/>
      <c r="G8" s="195"/>
    </row>
    <row r="9" spans="1:7" x14ac:dyDescent="0.25">
      <c r="B9" s="195"/>
      <c r="C9" s="195"/>
      <c r="D9" s="195"/>
      <c r="E9" s="195"/>
      <c r="F9" s="195"/>
      <c r="G9" s="195"/>
    </row>
    <row r="10" spans="1:7" x14ac:dyDescent="0.25">
      <c r="B10" s="195"/>
      <c r="C10" s="195"/>
      <c r="D10" s="195"/>
      <c r="E10" s="195"/>
      <c r="F10" s="195"/>
      <c r="G10" s="195"/>
    </row>
    <row r="11" spans="1:7" x14ac:dyDescent="0.25">
      <c r="B11" s="195"/>
      <c r="C11" s="195"/>
      <c r="D11" s="195"/>
      <c r="E11" s="195"/>
      <c r="F11" s="195"/>
      <c r="G11" s="195"/>
    </row>
    <row r="12" spans="1:7" x14ac:dyDescent="0.25">
      <c r="B12" s="195"/>
      <c r="C12" s="195"/>
      <c r="D12" s="195"/>
      <c r="E12" s="195"/>
      <c r="F12" s="195"/>
      <c r="G12" s="195"/>
    </row>
    <row r="13" spans="1:7" x14ac:dyDescent="0.25">
      <c r="A13" s="237" t="s">
        <v>13</v>
      </c>
      <c r="B13" s="219">
        <v>180104</v>
      </c>
      <c r="C13" s="195"/>
      <c r="D13" s="195"/>
      <c r="E13" s="195"/>
      <c r="F13" s="195"/>
      <c r="G13" s="220"/>
    </row>
    <row r="14" spans="1:7" x14ac:dyDescent="0.25">
      <c r="A14" s="237" t="s">
        <v>14</v>
      </c>
      <c r="B14" s="288">
        <v>39324168</v>
      </c>
      <c r="C14" s="221" t="s">
        <v>15</v>
      </c>
      <c r="D14" s="221"/>
      <c r="E14" s="221"/>
      <c r="F14" s="221"/>
      <c r="G14" s="221"/>
    </row>
    <row r="15" spans="1:7" x14ac:dyDescent="0.25">
      <c r="B15" s="222"/>
      <c r="C15" s="221"/>
      <c r="D15" s="221"/>
      <c r="E15" s="221"/>
      <c r="F15" s="221"/>
      <c r="G15" s="221"/>
    </row>
    <row r="16" spans="1:7" x14ac:dyDescent="0.25">
      <c r="A16" s="237" t="s">
        <v>376</v>
      </c>
      <c r="B16" s="222">
        <v>4.58</v>
      </c>
      <c r="C16" s="221"/>
      <c r="D16" s="221"/>
      <c r="E16" s="221"/>
      <c r="F16" s="221"/>
      <c r="G16" s="221"/>
    </row>
    <row r="17" spans="1:7" x14ac:dyDescent="0.25">
      <c r="A17" s="238" t="s">
        <v>18</v>
      </c>
      <c r="B17" s="222">
        <v>4.59</v>
      </c>
      <c r="C17" s="195"/>
      <c r="D17" s="223"/>
      <c r="E17" s="194"/>
      <c r="F17" s="224"/>
      <c r="G17" s="195"/>
    </row>
    <row r="18" spans="1:7" x14ac:dyDescent="0.25">
      <c r="A18" s="238" t="s">
        <v>16</v>
      </c>
      <c r="B18" s="225">
        <v>4.45</v>
      </c>
      <c r="C18" s="195"/>
      <c r="D18" s="223"/>
      <c r="E18" s="226"/>
      <c r="F18" s="195"/>
      <c r="G18" s="227"/>
    </row>
    <row r="19" spans="1:7" x14ac:dyDescent="0.25">
      <c r="A19" s="238" t="s">
        <v>17</v>
      </c>
      <c r="B19" s="225">
        <v>4.5</v>
      </c>
      <c r="C19" s="195"/>
      <c r="D19" s="228"/>
      <c r="E19" s="229"/>
      <c r="F19" s="195"/>
      <c r="G19" s="227"/>
    </row>
    <row r="20" spans="1:7" x14ac:dyDescent="0.25">
      <c r="B20" s="225"/>
      <c r="C20" s="195"/>
      <c r="D20" s="230"/>
      <c r="E20" s="231"/>
      <c r="F20" s="231"/>
      <c r="G20" s="195"/>
    </row>
    <row r="21" spans="1:7" x14ac:dyDescent="0.25">
      <c r="B21" s="232"/>
      <c r="C21" s="195"/>
      <c r="D21" s="230"/>
      <c r="E21" s="195"/>
      <c r="F21" s="195"/>
      <c r="G21" s="195"/>
    </row>
    <row r="22" spans="1:7" x14ac:dyDescent="0.25">
      <c r="B22" s="233"/>
      <c r="C22" s="195"/>
      <c r="D22" s="195"/>
      <c r="E22" s="195"/>
      <c r="F22" s="195"/>
      <c r="G22" s="195"/>
    </row>
    <row r="23" spans="1:7" x14ac:dyDescent="0.25">
      <c r="B23" s="195"/>
    </row>
    <row r="24" spans="1:7" x14ac:dyDescent="0.25">
      <c r="A24" s="240"/>
      <c r="B24" s="234"/>
    </row>
    <row r="28" spans="1:7" x14ac:dyDescent="0.25">
      <c r="A28" s="241"/>
    </row>
    <row r="29" spans="1:7" x14ac:dyDescent="0.25">
      <c r="A29" s="241"/>
    </row>
    <row r="30" spans="1:7" x14ac:dyDescent="0.25">
      <c r="A30" s="241"/>
    </row>
    <row r="31" spans="1:7" x14ac:dyDescent="0.25">
      <c r="A31" s="241"/>
    </row>
    <row r="32" spans="1:7" x14ac:dyDescent="0.25">
      <c r="C32" s="212"/>
      <c r="D32" s="212"/>
      <c r="E32" s="212"/>
    </row>
    <row r="33" spans="1:7" x14ac:dyDescent="0.25">
      <c r="A33" s="242"/>
      <c r="B33" s="212"/>
      <c r="C33" s="211"/>
    </row>
    <row r="34" spans="1:7" x14ac:dyDescent="0.25">
      <c r="A34" s="243"/>
      <c r="B34" s="211"/>
      <c r="C34" s="211"/>
      <c r="D34" s="211"/>
      <c r="E34" s="211"/>
      <c r="F34" s="211"/>
      <c r="G34" s="211"/>
    </row>
    <row r="35" spans="1:7" x14ac:dyDescent="0.25">
      <c r="A35" s="243"/>
      <c r="B35" s="211"/>
      <c r="C35" s="211"/>
      <c r="D35" s="211"/>
      <c r="E35" s="211"/>
      <c r="F35" s="211"/>
      <c r="G35" s="211"/>
    </row>
    <row r="36" spans="1:7" x14ac:dyDescent="0.25">
      <c r="A36" s="243"/>
      <c r="B36" s="211"/>
      <c r="E36" s="211"/>
      <c r="F36" s="211"/>
      <c r="G36" s="211"/>
    </row>
    <row r="37" spans="1:7" x14ac:dyDescent="0.25">
      <c r="A37" s="243"/>
    </row>
    <row r="43" spans="1:7" x14ac:dyDescent="0.25">
      <c r="C43" s="212" t="s">
        <v>1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topLeftCell="A133" zoomScaleSheetLayoutView="100" workbookViewId="0">
      <selection activeCell="E144" sqref="E144"/>
    </sheetView>
  </sheetViews>
  <sheetFormatPr defaultRowHeight="15" x14ac:dyDescent="0.25"/>
  <cols>
    <col min="1" max="1" width="11.5703125" customWidth="1"/>
    <col min="2" max="2" width="23.5703125" customWidth="1"/>
    <col min="3" max="3" width="15.85546875" customWidth="1"/>
    <col min="4" max="4" width="18" customWidth="1"/>
    <col min="5" max="5" width="8.85546875" style="315"/>
    <col min="6" max="6" width="11.7109375" style="315" customWidth="1"/>
    <col min="7" max="7" width="8.85546875" style="315"/>
  </cols>
  <sheetData>
    <row r="1" spans="1:6" x14ac:dyDescent="0.25">
      <c r="A1" s="7" t="s">
        <v>150</v>
      </c>
      <c r="B1" s="7"/>
      <c r="C1" s="5"/>
    </row>
    <row r="2" spans="1:6" x14ac:dyDescent="0.25">
      <c r="A2" s="9" t="s">
        <v>20</v>
      </c>
      <c r="B2" s="10"/>
    </row>
    <row r="3" spans="1:6" ht="16.5" thickBot="1" x14ac:dyDescent="0.3">
      <c r="A3" s="11"/>
      <c r="B3" s="11"/>
      <c r="C3" s="12" t="s">
        <v>151</v>
      </c>
      <c r="D3" s="281" t="s">
        <v>377</v>
      </c>
    </row>
    <row r="4" spans="1:6" ht="16.5" thickBot="1" x14ac:dyDescent="0.3">
      <c r="A4" s="11"/>
      <c r="B4" s="11"/>
      <c r="C4" s="13" t="s">
        <v>22</v>
      </c>
      <c r="D4" s="282" t="s">
        <v>23</v>
      </c>
    </row>
    <row r="5" spans="1:6" ht="15.75" x14ac:dyDescent="0.25">
      <c r="A5" s="11" t="s">
        <v>24</v>
      </c>
      <c r="B5" s="14" t="s">
        <v>25</v>
      </c>
      <c r="C5" s="291">
        <v>173910</v>
      </c>
      <c r="D5" s="290"/>
    </row>
    <row r="6" spans="1:6" ht="15.75" x14ac:dyDescent="0.25">
      <c r="A6" s="11" t="s">
        <v>26</v>
      </c>
      <c r="B6" s="14" t="s">
        <v>27</v>
      </c>
      <c r="C6" s="292"/>
      <c r="D6" s="283"/>
    </row>
    <row r="7" spans="1:6" ht="15.75" x14ac:dyDescent="0.25">
      <c r="A7" s="11"/>
      <c r="B7" s="14" t="s">
        <v>28</v>
      </c>
      <c r="C7" s="292">
        <v>200</v>
      </c>
      <c r="D7" s="283">
        <v>200</v>
      </c>
    </row>
    <row r="8" spans="1:6" ht="15.75" x14ac:dyDescent="0.25">
      <c r="A8" s="11" t="s">
        <v>29</v>
      </c>
      <c r="B8" s="14" t="s">
        <v>30</v>
      </c>
      <c r="C8" s="292">
        <v>125000</v>
      </c>
      <c r="D8" s="283">
        <v>125000</v>
      </c>
    </row>
    <row r="9" spans="1:6" ht="15.75" x14ac:dyDescent="0.25">
      <c r="A9" s="11" t="s">
        <v>31</v>
      </c>
      <c r="B9" s="14" t="s">
        <v>32</v>
      </c>
      <c r="C9" s="292">
        <v>700</v>
      </c>
      <c r="D9" s="283">
        <v>700</v>
      </c>
    </row>
    <row r="10" spans="1:6" ht="15.75" x14ac:dyDescent="0.25">
      <c r="A10" s="11" t="s">
        <v>33</v>
      </c>
      <c r="B10" s="14" t="s">
        <v>34</v>
      </c>
      <c r="C10" s="292">
        <v>10000</v>
      </c>
      <c r="D10" s="283">
        <v>11000</v>
      </c>
    </row>
    <row r="11" spans="1:6" ht="15.75" x14ac:dyDescent="0.25">
      <c r="A11" s="11"/>
      <c r="B11" s="14"/>
      <c r="C11" s="292"/>
      <c r="D11" s="283"/>
    </row>
    <row r="12" spans="1:6" ht="15.75" x14ac:dyDescent="0.25">
      <c r="A12" s="11" t="s">
        <v>35</v>
      </c>
      <c r="B12" s="14" t="s">
        <v>36</v>
      </c>
      <c r="C12" s="292">
        <v>300</v>
      </c>
      <c r="D12" s="283">
        <v>100</v>
      </c>
    </row>
    <row r="13" spans="1:6" ht="15.75" x14ac:dyDescent="0.25">
      <c r="A13" s="11" t="s">
        <v>37</v>
      </c>
      <c r="B13" s="14" t="s">
        <v>38</v>
      </c>
      <c r="C13" s="292">
        <v>100</v>
      </c>
      <c r="D13" s="283">
        <v>100</v>
      </c>
    </row>
    <row r="14" spans="1:6" ht="15.75" x14ac:dyDescent="0.25">
      <c r="A14" s="11" t="s">
        <v>39</v>
      </c>
      <c r="B14" s="14" t="s">
        <v>40</v>
      </c>
      <c r="C14" s="292">
        <v>200</v>
      </c>
      <c r="D14" s="283">
        <v>100</v>
      </c>
    </row>
    <row r="15" spans="1:6" ht="15.75" x14ac:dyDescent="0.25">
      <c r="A15" s="11" t="s">
        <v>424</v>
      </c>
      <c r="B15" s="14" t="s">
        <v>425</v>
      </c>
      <c r="C15" s="292"/>
      <c r="D15" s="283"/>
      <c r="F15" s="379"/>
    </row>
    <row r="16" spans="1:6" ht="15.75" x14ac:dyDescent="0.25">
      <c r="A16" s="11" t="s">
        <v>41</v>
      </c>
      <c r="B16" s="14" t="s">
        <v>42</v>
      </c>
      <c r="C16" s="292">
        <v>1000</v>
      </c>
      <c r="D16" s="283">
        <v>450</v>
      </c>
    </row>
    <row r="17" spans="1:7" ht="15.75" x14ac:dyDescent="0.25">
      <c r="A17" s="11"/>
      <c r="B17" s="14"/>
      <c r="C17" s="376"/>
      <c r="D17" s="283"/>
    </row>
    <row r="18" spans="1:7" ht="15.75" x14ac:dyDescent="0.25">
      <c r="A18" s="11" t="s">
        <v>43</v>
      </c>
      <c r="B18" s="14" t="s">
        <v>44</v>
      </c>
      <c r="C18" s="292"/>
      <c r="D18" s="283"/>
    </row>
    <row r="19" spans="1:7" s="15" customFormat="1" ht="15.75" x14ac:dyDescent="0.25">
      <c r="A19" s="380" t="s">
        <v>480</v>
      </c>
      <c r="B19" s="377"/>
      <c r="C19" s="291"/>
      <c r="D19" s="283">
        <v>850</v>
      </c>
      <c r="E19" s="378" t="s">
        <v>479</v>
      </c>
      <c r="F19" s="378"/>
      <c r="G19" s="378"/>
    </row>
    <row r="20" spans="1:7" ht="15.75" x14ac:dyDescent="0.25">
      <c r="A20" s="259"/>
      <c r="B20" s="280" t="s">
        <v>45</v>
      </c>
      <c r="C20" s="292">
        <v>64795</v>
      </c>
      <c r="D20" s="283">
        <v>122000</v>
      </c>
    </row>
    <row r="21" spans="1:7" ht="15.75" x14ac:dyDescent="0.25">
      <c r="A21" s="11"/>
      <c r="B21" s="16" t="s">
        <v>46</v>
      </c>
      <c r="C21" s="292">
        <v>24795</v>
      </c>
      <c r="D21" s="283">
        <v>4000</v>
      </c>
    </row>
    <row r="22" spans="1:7" ht="15.75" x14ac:dyDescent="0.25">
      <c r="A22" s="11" t="s">
        <v>47</v>
      </c>
      <c r="B22" s="14" t="s">
        <v>48</v>
      </c>
      <c r="C22" s="292">
        <v>4000</v>
      </c>
      <c r="D22" s="283">
        <v>4000</v>
      </c>
    </row>
    <row r="23" spans="1:7" ht="15.75" x14ac:dyDescent="0.25">
      <c r="A23" s="11" t="s">
        <v>49</v>
      </c>
      <c r="B23" s="14" t="s">
        <v>50</v>
      </c>
      <c r="C23" s="292">
        <v>5000</v>
      </c>
      <c r="D23" s="283">
        <v>2500</v>
      </c>
    </row>
    <row r="24" spans="1:7" ht="15.75" x14ac:dyDescent="0.25">
      <c r="A24" s="11" t="s">
        <v>51</v>
      </c>
      <c r="B24" s="18" t="s">
        <v>344</v>
      </c>
      <c r="C24" s="292">
        <v>87000</v>
      </c>
      <c r="D24" s="283">
        <v>0</v>
      </c>
      <c r="E24" s="315" t="s">
        <v>464</v>
      </c>
    </row>
    <row r="25" spans="1:7" ht="15.75" x14ac:dyDescent="0.25">
      <c r="A25" s="11"/>
      <c r="B25" s="18" t="s">
        <v>353</v>
      </c>
      <c r="C25" s="292">
        <v>38000</v>
      </c>
      <c r="D25" s="283">
        <v>0</v>
      </c>
    </row>
    <row r="26" spans="1:7" ht="16.5" thickBot="1" x14ac:dyDescent="0.3">
      <c r="A26" s="11"/>
      <c r="B26" s="18" t="s">
        <v>52</v>
      </c>
      <c r="C26" s="292">
        <v>15000</v>
      </c>
      <c r="D26" s="283">
        <v>0</v>
      </c>
    </row>
    <row r="27" spans="1:7" ht="16.5" thickTop="1" x14ac:dyDescent="0.25">
      <c r="A27" s="11"/>
      <c r="B27" s="19" t="s">
        <v>53</v>
      </c>
      <c r="C27" s="293">
        <f>SUM(C5:C26)</f>
        <v>550000</v>
      </c>
      <c r="D27" s="284">
        <f>SUM(D5:D26)</f>
        <v>271000</v>
      </c>
    </row>
    <row r="28" spans="1:7" ht="15.75" x14ac:dyDescent="0.25">
      <c r="A28" s="11"/>
      <c r="B28" s="11"/>
      <c r="C28" s="11"/>
      <c r="D28" s="20"/>
    </row>
    <row r="29" spans="1:7" ht="15.75" x14ac:dyDescent="0.25">
      <c r="A29" s="11"/>
      <c r="B29" s="11"/>
      <c r="C29" s="11"/>
      <c r="D29" s="20"/>
    </row>
    <row r="30" spans="1:7" ht="15.75" x14ac:dyDescent="0.25">
      <c r="A30" s="11"/>
      <c r="B30" s="11"/>
      <c r="C30" s="11"/>
      <c r="D30" s="20"/>
    </row>
    <row r="31" spans="1:7" ht="15.75" x14ac:dyDescent="0.25">
      <c r="A31" s="11"/>
      <c r="B31" s="11"/>
      <c r="C31" s="11"/>
      <c r="D31" s="20"/>
    </row>
    <row r="32" spans="1:7" ht="15.75" x14ac:dyDescent="0.25">
      <c r="A32" s="11"/>
      <c r="B32" s="11"/>
      <c r="C32" s="11"/>
      <c r="D32" s="20"/>
    </row>
    <row r="33" spans="1:4" ht="15.75" x14ac:dyDescent="0.25">
      <c r="A33" s="11"/>
      <c r="B33" s="11"/>
      <c r="C33" s="11"/>
      <c r="D33" s="20"/>
    </row>
    <row r="34" spans="1:4" ht="15.75" x14ac:dyDescent="0.25">
      <c r="A34" s="11"/>
      <c r="B34" s="11"/>
      <c r="C34" s="11"/>
      <c r="D34" s="20"/>
    </row>
    <row r="35" spans="1:4" ht="15.75" x14ac:dyDescent="0.25">
      <c r="A35" s="11"/>
      <c r="B35" s="11"/>
      <c r="C35" s="11"/>
      <c r="D35" s="20"/>
    </row>
    <row r="36" spans="1:4" ht="15.75" x14ac:dyDescent="0.25">
      <c r="A36" s="11"/>
      <c r="B36" s="11"/>
      <c r="C36" s="11"/>
      <c r="D36" s="20"/>
    </row>
    <row r="37" spans="1:4" ht="15.75" x14ac:dyDescent="0.25">
      <c r="A37" s="11"/>
      <c r="B37" s="11"/>
      <c r="C37" s="11"/>
      <c r="D37" s="20"/>
    </row>
    <row r="38" spans="1:4" ht="15.75" x14ac:dyDescent="0.25">
      <c r="A38" s="11"/>
      <c r="B38" s="11"/>
      <c r="C38" s="11"/>
      <c r="D38" s="20"/>
    </row>
    <row r="39" spans="1:4" ht="15.75" x14ac:dyDescent="0.25">
      <c r="A39" s="11"/>
      <c r="B39" s="11"/>
      <c r="C39" s="11"/>
      <c r="D39" s="20"/>
    </row>
    <row r="40" spans="1:4" ht="15.75" x14ac:dyDescent="0.25">
      <c r="A40" s="11"/>
      <c r="B40" s="11"/>
      <c r="C40" s="11"/>
      <c r="D40" s="20"/>
    </row>
    <row r="41" spans="1:4" ht="15.75" x14ac:dyDescent="0.25">
      <c r="A41" s="11"/>
      <c r="B41" s="11"/>
      <c r="C41" s="77" t="s">
        <v>19</v>
      </c>
      <c r="D41" s="20"/>
    </row>
    <row r="42" spans="1:4" ht="15.75" x14ac:dyDescent="0.25">
      <c r="A42" s="11"/>
      <c r="B42" s="11"/>
      <c r="C42" s="11"/>
      <c r="D42" s="20"/>
    </row>
    <row r="43" spans="1:4" ht="15.75" x14ac:dyDescent="0.25">
      <c r="A43" s="11" t="s">
        <v>54</v>
      </c>
      <c r="B43" s="11"/>
      <c r="C43" s="17"/>
      <c r="D43" s="20"/>
    </row>
    <row r="44" spans="1:4" ht="16.5" thickBot="1" x14ac:dyDescent="0.3">
      <c r="A44" s="11"/>
      <c r="B44" s="11"/>
      <c r="C44" s="12" t="s">
        <v>21</v>
      </c>
      <c r="D44" s="285" t="s">
        <v>151</v>
      </c>
    </row>
    <row r="45" spans="1:4" ht="16.5" thickBot="1" x14ac:dyDescent="0.3">
      <c r="A45" s="11"/>
      <c r="B45" s="11"/>
      <c r="C45" s="13" t="s">
        <v>22</v>
      </c>
      <c r="D45" s="286" t="s">
        <v>23</v>
      </c>
    </row>
    <row r="46" spans="1:4" ht="15.75" x14ac:dyDescent="0.25">
      <c r="A46" s="14" t="s">
        <v>55</v>
      </c>
      <c r="B46" s="11"/>
      <c r="C46" s="292"/>
      <c r="D46" s="283"/>
    </row>
    <row r="47" spans="1:4" ht="15.75" x14ac:dyDescent="0.25">
      <c r="A47" s="14" t="s">
        <v>56</v>
      </c>
      <c r="B47" s="11"/>
      <c r="C47" s="292">
        <v>10200</v>
      </c>
      <c r="D47" s="283">
        <v>10200</v>
      </c>
    </row>
    <row r="48" spans="1:4" ht="15.75" x14ac:dyDescent="0.25">
      <c r="A48" s="14"/>
      <c r="B48" s="14"/>
      <c r="C48" s="292"/>
      <c r="D48" s="283"/>
    </row>
    <row r="49" spans="1:4" ht="15.75" x14ac:dyDescent="0.25">
      <c r="A49" s="14" t="s">
        <v>57</v>
      </c>
      <c r="B49" s="14"/>
      <c r="C49" s="292"/>
      <c r="D49" s="283"/>
    </row>
    <row r="50" spans="1:4" ht="15.75" x14ac:dyDescent="0.25">
      <c r="A50" s="14" t="s">
        <v>58</v>
      </c>
      <c r="B50" s="14"/>
      <c r="C50" s="292">
        <v>6500</v>
      </c>
      <c r="D50" s="283">
        <v>5250</v>
      </c>
    </row>
    <row r="51" spans="1:4" ht="15.75" x14ac:dyDescent="0.25">
      <c r="A51" s="14"/>
      <c r="B51" s="14"/>
      <c r="C51" s="292"/>
      <c r="D51" s="283"/>
    </row>
    <row r="52" spans="1:4" ht="15.75" x14ac:dyDescent="0.25">
      <c r="A52" s="14" t="s">
        <v>59</v>
      </c>
      <c r="B52" s="14"/>
      <c r="C52" s="292"/>
      <c r="D52" s="283"/>
    </row>
    <row r="53" spans="1:4" ht="15.75" x14ac:dyDescent="0.25">
      <c r="A53" s="18" t="s">
        <v>60</v>
      </c>
      <c r="B53" s="18" t="s">
        <v>61</v>
      </c>
      <c r="C53" s="292">
        <v>36000</v>
      </c>
      <c r="D53" s="283">
        <v>40000</v>
      </c>
    </row>
    <row r="54" spans="1:4" ht="15.75" x14ac:dyDescent="0.25">
      <c r="A54" s="14" t="s">
        <v>62</v>
      </c>
      <c r="B54" s="14" t="s">
        <v>63</v>
      </c>
      <c r="C54" s="292">
        <v>500</v>
      </c>
      <c r="D54" s="283">
        <v>500</v>
      </c>
    </row>
    <row r="55" spans="1:4" ht="15.75" x14ac:dyDescent="0.25">
      <c r="A55" s="14" t="s">
        <v>64</v>
      </c>
      <c r="B55" s="14" t="s">
        <v>65</v>
      </c>
      <c r="C55" s="292">
        <v>15000</v>
      </c>
      <c r="D55" s="283">
        <v>8500</v>
      </c>
    </row>
    <row r="56" spans="1:4" ht="15.75" x14ac:dyDescent="0.25">
      <c r="A56" s="18"/>
      <c r="B56" s="347" t="s">
        <v>352</v>
      </c>
      <c r="C56" s="292"/>
      <c r="D56" s="283"/>
    </row>
    <row r="57" spans="1:4" ht="15.75" x14ac:dyDescent="0.25">
      <c r="A57" s="14" t="s">
        <v>66</v>
      </c>
      <c r="B57" s="14"/>
      <c r="C57" s="292"/>
      <c r="D57" s="283"/>
    </row>
    <row r="58" spans="1:4" ht="15.75" x14ac:dyDescent="0.25">
      <c r="A58" s="14" t="s">
        <v>67</v>
      </c>
      <c r="B58" s="14" t="s">
        <v>65</v>
      </c>
      <c r="C58" s="292">
        <v>5000</v>
      </c>
      <c r="D58" s="283">
        <v>5000</v>
      </c>
    </row>
    <row r="59" spans="1:4" ht="15.75" x14ac:dyDescent="0.25">
      <c r="A59" s="14"/>
      <c r="B59" s="14"/>
      <c r="C59" s="292"/>
      <c r="D59" s="283"/>
    </row>
    <row r="60" spans="1:4" ht="15.75" x14ac:dyDescent="0.25">
      <c r="A60" s="14" t="s">
        <v>68</v>
      </c>
      <c r="B60" s="14"/>
      <c r="C60" s="292"/>
      <c r="D60" s="283"/>
    </row>
    <row r="61" spans="1:4" ht="15.75" x14ac:dyDescent="0.25">
      <c r="A61" s="14" t="s">
        <v>69</v>
      </c>
      <c r="B61" s="14" t="s">
        <v>70</v>
      </c>
      <c r="C61" s="292">
        <v>5000</v>
      </c>
      <c r="D61" s="283">
        <v>5000</v>
      </c>
    </row>
    <row r="62" spans="1:4" ht="15.75" x14ac:dyDescent="0.25">
      <c r="A62" s="14"/>
      <c r="B62" s="14"/>
      <c r="C62" s="292"/>
      <c r="D62" s="283"/>
    </row>
    <row r="63" spans="1:4" ht="15.75" x14ac:dyDescent="0.25">
      <c r="A63" s="14" t="s">
        <v>71</v>
      </c>
      <c r="B63" s="14"/>
      <c r="C63" s="292"/>
      <c r="D63" s="283"/>
    </row>
    <row r="64" spans="1:4" ht="15.75" x14ac:dyDescent="0.25">
      <c r="A64" s="18" t="s">
        <v>72</v>
      </c>
      <c r="B64" s="18" t="s">
        <v>61</v>
      </c>
      <c r="C64" s="292">
        <v>3000</v>
      </c>
      <c r="D64" s="283">
        <v>6000</v>
      </c>
    </row>
    <row r="65" spans="1:7" ht="15.75" x14ac:dyDescent="0.25">
      <c r="A65" s="18" t="s">
        <v>73</v>
      </c>
      <c r="B65" s="18" t="s">
        <v>65</v>
      </c>
      <c r="C65" s="292">
        <v>3500</v>
      </c>
      <c r="D65" s="283">
        <v>3000</v>
      </c>
    </row>
    <row r="66" spans="1:7" ht="15.75" x14ac:dyDescent="0.25">
      <c r="A66" s="18"/>
      <c r="B66" s="18"/>
      <c r="C66" s="292"/>
      <c r="D66" s="283"/>
    </row>
    <row r="67" spans="1:7" ht="15.75" x14ac:dyDescent="0.25">
      <c r="A67" s="18" t="s">
        <v>74</v>
      </c>
      <c r="B67" s="18"/>
      <c r="C67" s="292"/>
      <c r="D67" s="283"/>
    </row>
    <row r="68" spans="1:7" ht="15.75" x14ac:dyDescent="0.25">
      <c r="A68" s="18" t="s">
        <v>75</v>
      </c>
      <c r="B68" s="18" t="s">
        <v>61</v>
      </c>
      <c r="C68" s="292">
        <v>10000</v>
      </c>
      <c r="D68" s="283">
        <v>12000</v>
      </c>
    </row>
    <row r="69" spans="1:7" ht="15.75" x14ac:dyDescent="0.25">
      <c r="A69" s="18" t="s">
        <v>76</v>
      </c>
      <c r="B69" s="18" t="s">
        <v>63</v>
      </c>
      <c r="C69" s="292"/>
      <c r="D69" s="283"/>
    </row>
    <row r="70" spans="1:7" ht="15.75" x14ac:dyDescent="0.25">
      <c r="A70" s="18" t="s">
        <v>77</v>
      </c>
      <c r="B70" s="18" t="s">
        <v>65</v>
      </c>
      <c r="C70" s="292">
        <v>13000</v>
      </c>
      <c r="D70" s="283">
        <v>12000</v>
      </c>
    </row>
    <row r="71" spans="1:7" ht="15.75" x14ac:dyDescent="0.25">
      <c r="A71" s="18"/>
      <c r="B71" s="18"/>
      <c r="C71" s="292"/>
      <c r="D71" s="283"/>
    </row>
    <row r="72" spans="1:7" ht="15.75" x14ac:dyDescent="0.25">
      <c r="A72" s="18" t="s">
        <v>78</v>
      </c>
      <c r="B72" s="18"/>
      <c r="C72" s="292"/>
      <c r="D72" s="283"/>
    </row>
    <row r="73" spans="1:7" ht="15.75" x14ac:dyDescent="0.25">
      <c r="A73" s="18" t="s">
        <v>79</v>
      </c>
      <c r="B73" s="18" t="s">
        <v>80</v>
      </c>
      <c r="C73" s="292">
        <v>28000</v>
      </c>
      <c r="D73" s="283">
        <v>28000</v>
      </c>
    </row>
    <row r="74" spans="1:7" ht="15.75" x14ac:dyDescent="0.25">
      <c r="A74" s="18" t="s">
        <v>81</v>
      </c>
      <c r="B74" s="18" t="s">
        <v>82</v>
      </c>
      <c r="C74" s="292">
        <v>800</v>
      </c>
      <c r="D74" s="283">
        <v>800</v>
      </c>
    </row>
    <row r="75" spans="1:7" ht="15.75" x14ac:dyDescent="0.25">
      <c r="A75" s="18" t="s">
        <v>83</v>
      </c>
      <c r="B75" s="18" t="s">
        <v>84</v>
      </c>
      <c r="C75" s="292"/>
      <c r="D75" s="283"/>
    </row>
    <row r="76" spans="1:7" ht="15.75" x14ac:dyDescent="0.25">
      <c r="A76" s="18"/>
      <c r="B76" s="21"/>
      <c r="C76" s="292"/>
      <c r="D76" s="283"/>
    </row>
    <row r="77" spans="1:7" ht="15.75" x14ac:dyDescent="0.25">
      <c r="A77" s="18" t="s">
        <v>85</v>
      </c>
      <c r="B77" s="18"/>
      <c r="C77" s="292"/>
      <c r="D77" s="283"/>
    </row>
    <row r="78" spans="1:7" ht="15.75" x14ac:dyDescent="0.25">
      <c r="A78" s="18" t="s">
        <v>86</v>
      </c>
      <c r="B78" s="18" t="s">
        <v>87</v>
      </c>
      <c r="C78" s="292">
        <v>16000</v>
      </c>
      <c r="D78" s="283">
        <v>17280</v>
      </c>
      <c r="E78" s="198" t="s">
        <v>489</v>
      </c>
    </row>
    <row r="79" spans="1:7" ht="15.75" x14ac:dyDescent="0.25">
      <c r="A79" s="18" t="s">
        <v>88</v>
      </c>
      <c r="B79" s="18" t="s">
        <v>89</v>
      </c>
      <c r="C79" s="292">
        <v>200</v>
      </c>
      <c r="D79" s="283">
        <v>200</v>
      </c>
    </row>
    <row r="80" spans="1:7" s="208" customFormat="1" ht="15.75" x14ac:dyDescent="0.25">
      <c r="A80" s="18" t="s">
        <v>90</v>
      </c>
      <c r="B80" s="18" t="s">
        <v>91</v>
      </c>
      <c r="C80" s="292"/>
      <c r="D80" s="283"/>
      <c r="E80" s="315"/>
      <c r="F80" s="315"/>
      <c r="G80" s="316"/>
    </row>
    <row r="81" spans="1:6" ht="15.75" x14ac:dyDescent="0.25">
      <c r="A81" s="18"/>
      <c r="B81" s="18"/>
      <c r="C81" s="292"/>
      <c r="D81" s="283"/>
    </row>
    <row r="82" spans="1:6" ht="15.75" x14ac:dyDescent="0.25">
      <c r="A82" s="18"/>
      <c r="B82" s="18"/>
      <c r="C82" s="294"/>
      <c r="D82" s="246"/>
      <c r="E82" s="316"/>
      <c r="F82" s="316"/>
    </row>
    <row r="83" spans="1:6" ht="15.75" x14ac:dyDescent="0.25">
      <c r="A83" s="18"/>
      <c r="B83" s="18"/>
      <c r="C83" s="313" t="s">
        <v>418</v>
      </c>
      <c r="D83" s="246"/>
      <c r="E83" s="316"/>
      <c r="F83" s="316"/>
    </row>
    <row r="84" spans="1:6" ht="15.75" x14ac:dyDescent="0.25">
      <c r="A84" s="18" t="s">
        <v>92</v>
      </c>
      <c r="B84" s="18"/>
      <c r="C84" s="292"/>
      <c r="D84" s="283"/>
    </row>
    <row r="85" spans="1:6" ht="15.75" x14ac:dyDescent="0.25">
      <c r="A85" s="18" t="s">
        <v>93</v>
      </c>
      <c r="B85" s="18" t="s">
        <v>61</v>
      </c>
      <c r="C85" s="292">
        <v>10000</v>
      </c>
      <c r="D85" s="283">
        <v>12000</v>
      </c>
    </row>
    <row r="86" spans="1:6" ht="15.75" x14ac:dyDescent="0.25">
      <c r="A86" s="18" t="s">
        <v>94</v>
      </c>
      <c r="B86" s="18" t="s">
        <v>63</v>
      </c>
      <c r="C86" s="292"/>
      <c r="D86" s="283"/>
    </row>
    <row r="87" spans="1:6" ht="15.75" x14ac:dyDescent="0.25">
      <c r="A87" s="18" t="s">
        <v>95</v>
      </c>
      <c r="B87" s="18" t="s">
        <v>65</v>
      </c>
      <c r="D87" s="283">
        <v>5000</v>
      </c>
    </row>
    <row r="88" spans="1:6" ht="15.75" x14ac:dyDescent="0.25">
      <c r="A88" s="18"/>
      <c r="B88" s="351" t="s">
        <v>354</v>
      </c>
      <c r="C88" s="292">
        <v>140000</v>
      </c>
      <c r="D88" s="283">
        <v>0</v>
      </c>
    </row>
    <row r="89" spans="1:6" ht="15.75" x14ac:dyDescent="0.25">
      <c r="A89" s="18" t="s">
        <v>96</v>
      </c>
      <c r="C89" s="292"/>
      <c r="D89" s="283"/>
    </row>
    <row r="90" spans="1:6" ht="15.75" x14ac:dyDescent="0.25">
      <c r="A90" s="18" t="s">
        <v>97</v>
      </c>
      <c r="B90" s="18" t="s">
        <v>61</v>
      </c>
      <c r="C90" s="292">
        <v>3700</v>
      </c>
      <c r="D90" s="283">
        <v>3000</v>
      </c>
    </row>
    <row r="91" spans="1:6" ht="15.75" x14ac:dyDescent="0.25">
      <c r="A91" s="18" t="s">
        <v>98</v>
      </c>
      <c r="B91" s="18" t="s">
        <v>65</v>
      </c>
      <c r="C91" s="292"/>
      <c r="D91" s="283"/>
    </row>
    <row r="92" spans="1:6" ht="15.75" x14ac:dyDescent="0.25">
      <c r="A92" s="18"/>
      <c r="B92" s="18"/>
      <c r="C92" s="292"/>
      <c r="D92" s="283"/>
    </row>
    <row r="93" spans="1:6" ht="15.75" x14ac:dyDescent="0.25">
      <c r="A93" s="18" t="s">
        <v>99</v>
      </c>
      <c r="B93" s="18"/>
      <c r="C93" s="292"/>
      <c r="D93" s="283"/>
    </row>
    <row r="94" spans="1:6" ht="15.75" x14ac:dyDescent="0.25">
      <c r="A94" s="18" t="s">
        <v>100</v>
      </c>
      <c r="B94" s="18" t="s">
        <v>61</v>
      </c>
      <c r="C94" s="292">
        <v>5000</v>
      </c>
      <c r="D94" s="283">
        <v>15000</v>
      </c>
    </row>
    <row r="95" spans="1:6" ht="15.75" x14ac:dyDescent="0.25">
      <c r="A95" s="18" t="s">
        <v>101</v>
      </c>
      <c r="B95" s="18" t="s">
        <v>63</v>
      </c>
      <c r="C95" s="292"/>
      <c r="D95" s="283"/>
    </row>
    <row r="96" spans="1:6" ht="15.75" x14ac:dyDescent="0.25">
      <c r="A96" s="18" t="s">
        <v>102</v>
      </c>
      <c r="B96" s="18" t="s">
        <v>65</v>
      </c>
      <c r="C96" s="292">
        <v>1200</v>
      </c>
      <c r="D96" s="283">
        <v>1000</v>
      </c>
    </row>
    <row r="97" spans="1:7" ht="15.75" x14ac:dyDescent="0.25">
      <c r="A97" s="18"/>
      <c r="B97" s="18"/>
      <c r="C97" s="292"/>
      <c r="D97" s="283"/>
    </row>
    <row r="98" spans="1:7" ht="15.75" x14ac:dyDescent="0.25">
      <c r="A98" s="18" t="s">
        <v>103</v>
      </c>
      <c r="B98" s="18"/>
      <c r="C98" s="292"/>
      <c r="D98" s="283"/>
    </row>
    <row r="99" spans="1:7" ht="15.75" x14ac:dyDescent="0.25">
      <c r="A99" s="18" t="s">
        <v>104</v>
      </c>
      <c r="B99" s="18" t="s">
        <v>65</v>
      </c>
      <c r="C99" s="292">
        <v>13000</v>
      </c>
      <c r="D99" s="283">
        <v>15000</v>
      </c>
    </row>
    <row r="100" spans="1:7" ht="15.75" x14ac:dyDescent="0.25">
      <c r="A100" s="18"/>
      <c r="B100" s="18"/>
      <c r="C100" s="292"/>
      <c r="D100" s="283"/>
    </row>
    <row r="101" spans="1:7" ht="15.75" x14ac:dyDescent="0.25">
      <c r="A101" s="18" t="s">
        <v>105</v>
      </c>
      <c r="B101" s="18"/>
      <c r="C101" s="292"/>
      <c r="D101" s="283"/>
    </row>
    <row r="102" spans="1:7" ht="15.75" x14ac:dyDescent="0.25">
      <c r="A102" s="18" t="s">
        <v>106</v>
      </c>
      <c r="B102" s="18" t="s">
        <v>61</v>
      </c>
      <c r="C102" s="292"/>
      <c r="D102" s="283"/>
    </row>
    <row r="103" spans="1:7" ht="15.75" x14ac:dyDescent="0.25">
      <c r="A103" s="18" t="s">
        <v>107</v>
      </c>
      <c r="B103" s="18" t="s">
        <v>65</v>
      </c>
      <c r="C103" s="292">
        <v>3000</v>
      </c>
      <c r="D103" s="283"/>
    </row>
    <row r="104" spans="1:7" ht="15.75" x14ac:dyDescent="0.25">
      <c r="A104" s="18"/>
      <c r="B104" s="18"/>
      <c r="C104" s="292"/>
      <c r="D104" s="283"/>
    </row>
    <row r="105" spans="1:7" ht="15.75" x14ac:dyDescent="0.25">
      <c r="A105" s="18" t="s">
        <v>109</v>
      </c>
      <c r="B105" s="18"/>
      <c r="C105" s="292"/>
      <c r="D105" s="283"/>
    </row>
    <row r="106" spans="1:7" ht="15.75" x14ac:dyDescent="0.25">
      <c r="A106" s="18" t="s">
        <v>110</v>
      </c>
      <c r="B106" s="18" t="s">
        <v>111</v>
      </c>
      <c r="C106" s="292">
        <v>10000</v>
      </c>
      <c r="D106" s="283">
        <v>7000</v>
      </c>
    </row>
    <row r="107" spans="1:7" ht="15.75" x14ac:dyDescent="0.25">
      <c r="A107" s="18" t="s">
        <v>112</v>
      </c>
      <c r="B107" s="18" t="s">
        <v>113</v>
      </c>
      <c r="C107" s="292">
        <v>35500</v>
      </c>
      <c r="D107" s="283">
        <v>454</v>
      </c>
    </row>
    <row r="108" spans="1:7" ht="15.75" x14ac:dyDescent="0.25">
      <c r="A108" s="18"/>
      <c r="B108" s="245" t="s">
        <v>428</v>
      </c>
      <c r="C108" s="292"/>
      <c r="D108" s="283">
        <v>80000</v>
      </c>
    </row>
    <row r="109" spans="1:7" ht="15.75" x14ac:dyDescent="0.25">
      <c r="A109" s="18" t="s">
        <v>114</v>
      </c>
      <c r="B109" s="18"/>
      <c r="C109" s="292"/>
      <c r="D109" s="283"/>
    </row>
    <row r="110" spans="1:7" ht="15.75" x14ac:dyDescent="0.25">
      <c r="A110" s="18" t="s">
        <v>115</v>
      </c>
      <c r="B110" s="18" t="s">
        <v>61</v>
      </c>
      <c r="C110" s="292">
        <v>17000</v>
      </c>
      <c r="D110" s="283">
        <v>17000</v>
      </c>
      <c r="E110" s="381" t="s">
        <v>465</v>
      </c>
      <c r="F110" s="381"/>
      <c r="G110" s="381"/>
    </row>
    <row r="111" spans="1:7" ht="15.75" x14ac:dyDescent="0.25">
      <c r="A111" s="18" t="s">
        <v>116</v>
      </c>
      <c r="B111" s="18" t="s">
        <v>63</v>
      </c>
      <c r="C111" s="292"/>
      <c r="D111" s="283"/>
    </row>
    <row r="112" spans="1:7" ht="15.75" x14ac:dyDescent="0.25">
      <c r="A112" s="18" t="s">
        <v>117</v>
      </c>
      <c r="B112" s="18" t="s">
        <v>65</v>
      </c>
      <c r="C112" s="292">
        <v>5000</v>
      </c>
      <c r="D112" s="283">
        <v>6570</v>
      </c>
    </row>
    <row r="113" spans="1:4" ht="15.75" x14ac:dyDescent="0.25">
      <c r="A113" s="18"/>
      <c r="B113" s="18"/>
      <c r="C113" s="292"/>
      <c r="D113" s="283"/>
    </row>
    <row r="114" spans="1:4" ht="15.75" x14ac:dyDescent="0.25">
      <c r="A114" s="18" t="s">
        <v>118</v>
      </c>
      <c r="B114" s="18"/>
      <c r="C114" s="292"/>
      <c r="D114" s="283"/>
    </row>
    <row r="115" spans="1:4" ht="15.75" x14ac:dyDescent="0.25">
      <c r="A115" s="18" t="s">
        <v>119</v>
      </c>
      <c r="B115" s="18" t="s">
        <v>65</v>
      </c>
      <c r="C115" s="292">
        <v>2800</v>
      </c>
      <c r="D115" s="283">
        <v>2800</v>
      </c>
    </row>
    <row r="116" spans="1:4" ht="15.75" x14ac:dyDescent="0.25">
      <c r="A116" s="18"/>
      <c r="B116" s="18"/>
      <c r="C116" s="292"/>
      <c r="D116" s="283"/>
    </row>
    <row r="117" spans="1:4" ht="15.75" x14ac:dyDescent="0.25">
      <c r="A117" s="18" t="s">
        <v>120</v>
      </c>
      <c r="B117" s="18"/>
      <c r="C117" s="292"/>
      <c r="D117" s="283"/>
    </row>
    <row r="118" spans="1:4" ht="15.75" x14ac:dyDescent="0.25">
      <c r="A118" s="18" t="s">
        <v>121</v>
      </c>
      <c r="B118" s="18" t="s">
        <v>122</v>
      </c>
      <c r="C118" s="292">
        <v>400</v>
      </c>
      <c r="D118" s="283">
        <v>400</v>
      </c>
    </row>
    <row r="119" spans="1:4" ht="15.75" x14ac:dyDescent="0.25">
      <c r="A119" s="18" t="s">
        <v>123</v>
      </c>
      <c r="B119" s="18" t="s">
        <v>124</v>
      </c>
      <c r="C119" s="292">
        <v>100</v>
      </c>
      <c r="D119" s="283">
        <v>100</v>
      </c>
    </row>
    <row r="120" spans="1:4" ht="15.75" x14ac:dyDescent="0.25">
      <c r="A120" s="18"/>
      <c r="B120" s="18"/>
      <c r="C120" s="292"/>
      <c r="D120" s="283"/>
    </row>
    <row r="121" spans="1:4" ht="15.75" x14ac:dyDescent="0.25">
      <c r="A121" s="18"/>
      <c r="B121" s="18"/>
      <c r="C121" s="292"/>
      <c r="D121" s="283"/>
    </row>
    <row r="122" spans="1:4" ht="15.75" x14ac:dyDescent="0.25">
      <c r="A122" s="18"/>
      <c r="B122" s="18"/>
      <c r="C122" s="292"/>
      <c r="D122" s="283"/>
    </row>
    <row r="123" spans="1:4" ht="15.75" x14ac:dyDescent="0.25">
      <c r="A123" s="18"/>
      <c r="B123" s="18"/>
      <c r="C123" s="314" t="s">
        <v>419</v>
      </c>
      <c r="D123" s="275"/>
    </row>
    <row r="124" spans="1:4" ht="15.75" x14ac:dyDescent="0.25">
      <c r="A124" s="18" t="s">
        <v>125</v>
      </c>
      <c r="B124" s="18"/>
      <c r="C124" s="292"/>
      <c r="D124" s="275"/>
    </row>
    <row r="125" spans="1:4" ht="15.75" x14ac:dyDescent="0.25">
      <c r="A125" s="18" t="s">
        <v>126</v>
      </c>
      <c r="B125" s="18" t="s">
        <v>61</v>
      </c>
      <c r="C125" s="292">
        <v>4000</v>
      </c>
      <c r="D125" s="283">
        <v>4000</v>
      </c>
    </row>
    <row r="126" spans="1:4" ht="15.75" x14ac:dyDescent="0.25">
      <c r="A126" s="18" t="s">
        <v>127</v>
      </c>
      <c r="B126" s="18" t="s">
        <v>65</v>
      </c>
      <c r="C126" s="292">
        <v>500</v>
      </c>
      <c r="D126" s="283">
        <v>200</v>
      </c>
    </row>
    <row r="127" spans="1:4" ht="15.75" x14ac:dyDescent="0.25">
      <c r="A127" s="18"/>
      <c r="B127" s="18"/>
      <c r="C127" s="292"/>
      <c r="D127" s="283"/>
    </row>
    <row r="128" spans="1:4" ht="15.75" x14ac:dyDescent="0.25">
      <c r="A128" s="18" t="s">
        <v>128</v>
      </c>
      <c r="B128" s="18"/>
      <c r="C128" s="292"/>
      <c r="D128" s="283"/>
    </row>
    <row r="129" spans="1:5" ht="15.75" x14ac:dyDescent="0.25">
      <c r="A129" s="18" t="s">
        <v>129</v>
      </c>
      <c r="B129" s="18" t="s">
        <v>65</v>
      </c>
      <c r="C129" s="292">
        <v>1500</v>
      </c>
      <c r="D129" s="283">
        <v>1800</v>
      </c>
    </row>
    <row r="130" spans="1:5" ht="15.75" x14ac:dyDescent="0.25">
      <c r="A130" s="18"/>
      <c r="B130" s="18"/>
      <c r="C130" s="292"/>
      <c r="D130" s="283"/>
    </row>
    <row r="131" spans="1:5" ht="15.75" x14ac:dyDescent="0.25">
      <c r="A131" s="18" t="s">
        <v>130</v>
      </c>
      <c r="B131" s="18"/>
      <c r="C131" s="292"/>
      <c r="D131" s="283"/>
    </row>
    <row r="132" spans="1:5" ht="15.75" x14ac:dyDescent="0.25">
      <c r="A132" s="18" t="s">
        <v>131</v>
      </c>
      <c r="B132" s="18" t="s">
        <v>61</v>
      </c>
      <c r="C132" s="292">
        <v>23000</v>
      </c>
      <c r="D132" s="283">
        <v>26000</v>
      </c>
    </row>
    <row r="133" spans="1:5" ht="15.75" x14ac:dyDescent="0.25">
      <c r="A133" s="18" t="s">
        <v>132</v>
      </c>
      <c r="B133" s="18" t="s">
        <v>63</v>
      </c>
      <c r="C133" s="292"/>
      <c r="D133" s="283"/>
    </row>
    <row r="134" spans="1:5" ht="15.75" x14ac:dyDescent="0.25">
      <c r="A134" s="18" t="s">
        <v>133</v>
      </c>
      <c r="B134" s="18" t="s">
        <v>65</v>
      </c>
      <c r="C134" s="292">
        <v>21000</v>
      </c>
      <c r="D134" s="283">
        <v>22000</v>
      </c>
    </row>
    <row r="135" spans="1:5" ht="15.75" x14ac:dyDescent="0.25">
      <c r="A135" s="18"/>
      <c r="B135" s="18"/>
      <c r="C135" s="292"/>
      <c r="D135" s="283"/>
    </row>
    <row r="136" spans="1:5" ht="15.75" x14ac:dyDescent="0.25">
      <c r="A136" s="18" t="s">
        <v>134</v>
      </c>
      <c r="B136" s="18"/>
      <c r="C136" s="292"/>
      <c r="D136" s="283"/>
    </row>
    <row r="137" spans="1:5" ht="15.75" x14ac:dyDescent="0.25">
      <c r="A137" s="18" t="s">
        <v>136</v>
      </c>
      <c r="B137" s="18" t="s">
        <v>137</v>
      </c>
      <c r="C137" s="292">
        <v>15000</v>
      </c>
      <c r="D137" s="283">
        <v>1600</v>
      </c>
    </row>
    <row r="138" spans="1:5" ht="15.75" x14ac:dyDescent="0.25">
      <c r="A138" s="18" t="s">
        <v>138</v>
      </c>
      <c r="B138" s="18" t="s">
        <v>139</v>
      </c>
      <c r="C138" s="292">
        <v>10000</v>
      </c>
      <c r="D138" s="283">
        <v>12200</v>
      </c>
      <c r="E138" s="350">
        <v>7.6499999999999999E-2</v>
      </c>
    </row>
    <row r="139" spans="1:5" ht="15.75" x14ac:dyDescent="0.25">
      <c r="A139" s="18" t="s">
        <v>140</v>
      </c>
      <c r="B139" s="18" t="s">
        <v>141</v>
      </c>
      <c r="C139" s="292">
        <v>2300</v>
      </c>
      <c r="D139" s="283">
        <v>4150</v>
      </c>
    </row>
    <row r="140" spans="1:5" ht="15.75" x14ac:dyDescent="0.25">
      <c r="A140" s="18" t="s">
        <v>142</v>
      </c>
      <c r="B140" s="18" t="s">
        <v>143</v>
      </c>
      <c r="C140" s="292">
        <v>200</v>
      </c>
      <c r="D140" s="283">
        <v>200</v>
      </c>
    </row>
    <row r="141" spans="1:5" ht="15.75" x14ac:dyDescent="0.25">
      <c r="A141" s="18" t="s">
        <v>144</v>
      </c>
      <c r="B141" s="18" t="s">
        <v>145</v>
      </c>
      <c r="C141" s="292">
        <v>38300</v>
      </c>
      <c r="D141" s="283">
        <v>50600</v>
      </c>
    </row>
    <row r="142" spans="1:5" ht="15.75" x14ac:dyDescent="0.25">
      <c r="A142" s="22"/>
      <c r="B142" s="22" t="s">
        <v>146</v>
      </c>
      <c r="C142" s="292">
        <v>23500</v>
      </c>
      <c r="D142" s="283">
        <v>0</v>
      </c>
    </row>
    <row r="143" spans="1:5" ht="16.5" thickBot="1" x14ac:dyDescent="0.3">
      <c r="A143" s="23" t="s">
        <v>147</v>
      </c>
      <c r="B143" s="23" t="s">
        <v>148</v>
      </c>
      <c r="C143" s="292">
        <v>9300</v>
      </c>
      <c r="D143" s="283">
        <v>9300</v>
      </c>
    </row>
    <row r="144" spans="1:5" ht="16.5" thickTop="1" x14ac:dyDescent="0.25">
      <c r="A144" s="14" t="s">
        <v>149</v>
      </c>
      <c r="B144" s="24"/>
      <c r="C144" s="295">
        <f>SUM(C46:C143)</f>
        <v>548000</v>
      </c>
      <c r="D144" s="287">
        <f>SUM(D46:D143)</f>
        <v>451104</v>
      </c>
    </row>
    <row r="161" spans="3:3" ht="15.75" x14ac:dyDescent="0.25">
      <c r="C161" s="314" t="s">
        <v>108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view="pageLayout" topLeftCell="A64" workbookViewId="0">
      <selection activeCell="E69" sqref="E69"/>
    </sheetView>
  </sheetViews>
  <sheetFormatPr defaultRowHeight="15" x14ac:dyDescent="0.25"/>
  <cols>
    <col min="1" max="1" width="9.85546875" customWidth="1"/>
    <col min="2" max="2" width="23.85546875" customWidth="1"/>
    <col min="3" max="3" width="14.7109375" customWidth="1"/>
    <col min="4" max="4" width="23.28515625" customWidth="1"/>
    <col min="5" max="5" width="16.42578125" customWidth="1"/>
    <col min="6" max="6" width="12.85546875" customWidth="1"/>
    <col min="7" max="7" width="15.5703125" customWidth="1"/>
  </cols>
  <sheetData>
    <row r="1" spans="1:4" ht="18.75" x14ac:dyDescent="0.3">
      <c r="A1" s="2" t="s">
        <v>378</v>
      </c>
      <c r="B1" s="1"/>
      <c r="C1" s="27"/>
    </row>
    <row r="2" spans="1:4" ht="18.75" x14ac:dyDescent="0.3">
      <c r="A2" s="2" t="s">
        <v>153</v>
      </c>
    </row>
    <row r="3" spans="1:4" ht="15.75" thickBot="1" x14ac:dyDescent="0.3">
      <c r="A3" s="10"/>
      <c r="B3" s="28"/>
      <c r="C3" s="72" t="s">
        <v>151</v>
      </c>
      <c r="D3" s="29" t="s">
        <v>377</v>
      </c>
    </row>
    <row r="4" spans="1:4" ht="15.75" thickBot="1" x14ac:dyDescent="0.3">
      <c r="A4" s="9" t="s">
        <v>368</v>
      </c>
      <c r="B4" s="10"/>
      <c r="C4" s="73" t="s">
        <v>22</v>
      </c>
      <c r="D4" s="30" t="s">
        <v>23</v>
      </c>
    </row>
    <row r="5" spans="1:4" ht="15.75" x14ac:dyDescent="0.25">
      <c r="A5" s="31" t="s">
        <v>370</v>
      </c>
      <c r="B5" s="32" t="s">
        <v>374</v>
      </c>
      <c r="C5" s="296">
        <v>67620</v>
      </c>
      <c r="D5" s="317">
        <v>68000</v>
      </c>
    </row>
    <row r="6" spans="1:4" ht="15.75" x14ac:dyDescent="0.25">
      <c r="A6" s="31"/>
      <c r="B6" s="33" t="s">
        <v>154</v>
      </c>
      <c r="C6" s="296">
        <v>36015</v>
      </c>
      <c r="D6" s="317">
        <v>40000</v>
      </c>
    </row>
    <row r="7" spans="1:4" ht="15.75" x14ac:dyDescent="0.25">
      <c r="A7" s="31" t="s">
        <v>371</v>
      </c>
      <c r="B7" s="33" t="s">
        <v>155</v>
      </c>
      <c r="C7" s="296">
        <v>16560</v>
      </c>
      <c r="D7" s="317">
        <v>17000</v>
      </c>
    </row>
    <row r="8" spans="1:4" ht="15.75" x14ac:dyDescent="0.25">
      <c r="B8" s="33" t="s">
        <v>372</v>
      </c>
      <c r="C8" s="296">
        <v>16560</v>
      </c>
      <c r="D8" s="317">
        <v>17000</v>
      </c>
    </row>
    <row r="9" spans="1:4" ht="15.75" x14ac:dyDescent="0.25">
      <c r="A9" s="36" t="s">
        <v>369</v>
      </c>
      <c r="B9" s="33"/>
      <c r="C9" s="296"/>
      <c r="D9" s="317"/>
    </row>
    <row r="10" spans="1:4" ht="15.75" x14ac:dyDescent="0.25">
      <c r="A10" s="35"/>
      <c r="B10" s="33" t="s">
        <v>157</v>
      </c>
      <c r="C10" s="296">
        <v>6480</v>
      </c>
      <c r="D10" s="317">
        <v>6000</v>
      </c>
    </row>
    <row r="11" spans="1:4" ht="15.75" x14ac:dyDescent="0.25">
      <c r="A11" s="35"/>
      <c r="B11" s="33" t="s">
        <v>158</v>
      </c>
      <c r="C11" s="296">
        <v>2160</v>
      </c>
      <c r="D11" s="317">
        <v>2000</v>
      </c>
    </row>
    <row r="12" spans="1:4" ht="15.75" x14ac:dyDescent="0.25">
      <c r="A12" s="35"/>
      <c r="B12" s="33" t="s">
        <v>159</v>
      </c>
      <c r="C12" s="296">
        <v>2160</v>
      </c>
      <c r="D12" s="317">
        <v>2000</v>
      </c>
    </row>
    <row r="13" spans="1:4" ht="15.75" x14ac:dyDescent="0.25">
      <c r="A13" s="31" t="s">
        <v>371</v>
      </c>
      <c r="B13" s="37" t="s">
        <v>373</v>
      </c>
      <c r="C13" s="296">
        <v>500</v>
      </c>
      <c r="D13" s="317">
        <v>500</v>
      </c>
    </row>
    <row r="14" spans="1:4" ht="15.75" x14ac:dyDescent="0.25">
      <c r="A14" s="35" t="s">
        <v>156</v>
      </c>
      <c r="B14" s="33" t="s">
        <v>28</v>
      </c>
      <c r="C14" s="296">
        <v>450</v>
      </c>
      <c r="D14" s="317">
        <v>500</v>
      </c>
    </row>
    <row r="15" spans="1:4" ht="15.75" x14ac:dyDescent="0.25">
      <c r="A15" s="35" t="s">
        <v>430</v>
      </c>
      <c r="B15" s="33" t="s">
        <v>425</v>
      </c>
      <c r="C15" s="296"/>
      <c r="D15" s="317">
        <v>0</v>
      </c>
    </row>
    <row r="16" spans="1:4" ht="15.75" x14ac:dyDescent="0.25">
      <c r="A16" s="279"/>
      <c r="B16" s="37" t="s">
        <v>350</v>
      </c>
      <c r="C16" s="296">
        <v>4335</v>
      </c>
      <c r="D16" s="317">
        <v>4000</v>
      </c>
    </row>
    <row r="17" spans="1:10" ht="15.75" x14ac:dyDescent="0.25">
      <c r="A17" s="31"/>
      <c r="B17" s="33" t="s">
        <v>161</v>
      </c>
      <c r="C17" s="296"/>
      <c r="D17" s="317"/>
    </row>
    <row r="18" spans="1:10" ht="15.75" x14ac:dyDescent="0.25">
      <c r="B18" s="37" t="s">
        <v>162</v>
      </c>
      <c r="C18" s="296">
        <v>35000</v>
      </c>
      <c r="D18" s="317">
        <v>8000</v>
      </c>
    </row>
    <row r="19" spans="1:10" ht="16.5" thickBot="1" x14ac:dyDescent="0.3">
      <c r="B19" s="38" t="s">
        <v>163</v>
      </c>
      <c r="C19" s="296">
        <v>90000</v>
      </c>
      <c r="D19" s="317">
        <v>125000</v>
      </c>
    </row>
    <row r="20" spans="1:10" ht="16.5" thickTop="1" x14ac:dyDescent="0.25">
      <c r="B20" s="39" t="s">
        <v>164</v>
      </c>
      <c r="C20" s="297">
        <f>SUM(C5:C19)</f>
        <v>277840</v>
      </c>
      <c r="D20" s="383">
        <f>SUM(D5:D19)</f>
        <v>290000</v>
      </c>
      <c r="E20" s="208"/>
      <c r="G20" s="342"/>
      <c r="H20" s="343"/>
      <c r="I20" s="344"/>
      <c r="J20" s="345"/>
    </row>
    <row r="21" spans="1:10" x14ac:dyDescent="0.25">
      <c r="B21" s="39"/>
      <c r="C21" s="41"/>
      <c r="D21" s="40"/>
    </row>
    <row r="22" spans="1:10" x14ac:dyDescent="0.25">
      <c r="B22" s="39"/>
      <c r="C22" s="41"/>
      <c r="D22" s="40"/>
    </row>
    <row r="23" spans="1:10" x14ac:dyDescent="0.25">
      <c r="A23" s="298" t="s">
        <v>463</v>
      </c>
      <c r="B23" s="299"/>
      <c r="C23" s="300"/>
      <c r="D23" s="301"/>
      <c r="E23" s="302"/>
    </row>
    <row r="24" spans="1:10" s="114" customFormat="1" x14ac:dyDescent="0.25">
      <c r="A24" s="353"/>
      <c r="B24" s="354" t="s">
        <v>466</v>
      </c>
      <c r="C24" s="356">
        <v>13473642</v>
      </c>
    </row>
    <row r="25" spans="1:10" x14ac:dyDescent="0.25">
      <c r="A25" s="355"/>
      <c r="B25" s="355" t="s">
        <v>467</v>
      </c>
      <c r="C25" s="357">
        <v>5382000</v>
      </c>
      <c r="D25" s="341"/>
    </row>
    <row r="26" spans="1:10" s="11" customFormat="1" ht="16.5" thickBot="1" x14ac:dyDescent="0.3">
      <c r="A26" s="152"/>
      <c r="B26" s="352" t="s">
        <v>468</v>
      </c>
      <c r="C26" s="358">
        <v>8091642</v>
      </c>
      <c r="D26" s="303" t="s">
        <v>23</v>
      </c>
    </row>
    <row r="27" spans="1:10" s="11" customFormat="1" ht="16.5" thickBot="1" x14ac:dyDescent="0.3">
      <c r="B27" s="74" t="s">
        <v>166</v>
      </c>
      <c r="C27" s="304" t="s">
        <v>151</v>
      </c>
      <c r="D27" s="76" t="s">
        <v>377</v>
      </c>
    </row>
    <row r="28" spans="1:10" s="11" customFormat="1" ht="15.75" x14ac:dyDescent="0.25">
      <c r="B28" s="75" t="s">
        <v>355</v>
      </c>
      <c r="C28" s="305">
        <v>35</v>
      </c>
      <c r="D28" s="204">
        <v>35</v>
      </c>
      <c r="E28" s="340">
        <v>323.5</v>
      </c>
    </row>
    <row r="29" spans="1:10" s="11" customFormat="1" ht="15.75" x14ac:dyDescent="0.25">
      <c r="B29" s="75" t="s">
        <v>167</v>
      </c>
      <c r="C29" s="305">
        <v>5</v>
      </c>
      <c r="D29" s="204">
        <v>5</v>
      </c>
      <c r="E29" s="366" t="s">
        <v>476</v>
      </c>
    </row>
    <row r="30" spans="1:10" s="11" customFormat="1" ht="15.75" x14ac:dyDescent="0.25">
      <c r="B30" s="75" t="s">
        <v>168</v>
      </c>
      <c r="C30" s="305">
        <v>10</v>
      </c>
      <c r="D30" s="204">
        <v>10</v>
      </c>
      <c r="E30" s="247">
        <v>277</v>
      </c>
    </row>
    <row r="31" spans="1:10" s="11" customFormat="1" ht="15.75" x14ac:dyDescent="0.25">
      <c r="B31" s="75" t="s">
        <v>169</v>
      </c>
      <c r="C31" s="305">
        <v>10</v>
      </c>
      <c r="D31" s="204">
        <v>10</v>
      </c>
      <c r="E31" s="247">
        <v>277</v>
      </c>
    </row>
    <row r="32" spans="1:10" s="11" customFormat="1" ht="15.75" x14ac:dyDescent="0.25">
      <c r="A32" s="17"/>
      <c r="B32" s="365" t="s">
        <v>475</v>
      </c>
      <c r="C32" s="305">
        <v>40</v>
      </c>
      <c r="D32" s="204">
        <v>40</v>
      </c>
      <c r="E32" s="247" t="s">
        <v>170</v>
      </c>
    </row>
    <row r="33" spans="1:5" s="11" customFormat="1" ht="15.75" x14ac:dyDescent="0.25">
      <c r="A33" s="17"/>
      <c r="B33" s="365" t="s">
        <v>367</v>
      </c>
      <c r="C33" s="305">
        <v>25</v>
      </c>
      <c r="D33" s="367">
        <v>20</v>
      </c>
      <c r="E33" s="274" t="s">
        <v>170</v>
      </c>
    </row>
    <row r="34" spans="1:5" s="11" customFormat="1" ht="15.75" x14ac:dyDescent="0.25">
      <c r="A34" s="17"/>
      <c r="B34" s="365" t="s">
        <v>169</v>
      </c>
      <c r="C34" s="305">
        <v>25</v>
      </c>
      <c r="D34" s="204">
        <v>20</v>
      </c>
      <c r="E34" s="247" t="s">
        <v>170</v>
      </c>
    </row>
    <row r="35" spans="1:5" s="11" customFormat="1" ht="15.75" x14ac:dyDescent="0.25">
      <c r="B35" s="75" t="s">
        <v>212</v>
      </c>
      <c r="C35" s="305">
        <v>60</v>
      </c>
      <c r="D35" s="204">
        <v>60</v>
      </c>
      <c r="E35" s="247">
        <v>18</v>
      </c>
    </row>
    <row r="36" spans="1:5" ht="15.75" x14ac:dyDescent="0.25">
      <c r="A36" s="11"/>
      <c r="B36" s="75" t="s">
        <v>167</v>
      </c>
      <c r="C36" s="305">
        <v>5</v>
      </c>
      <c r="D36" s="204">
        <v>5</v>
      </c>
      <c r="E36" s="359" t="s">
        <v>356</v>
      </c>
    </row>
    <row r="37" spans="1:5" ht="15.75" x14ac:dyDescent="0.25">
      <c r="A37" s="11"/>
      <c r="B37" s="75" t="s">
        <v>168</v>
      </c>
      <c r="C37" s="305">
        <v>20</v>
      </c>
      <c r="D37" s="204">
        <v>20</v>
      </c>
      <c r="E37" s="247">
        <v>18</v>
      </c>
    </row>
    <row r="38" spans="1:5" ht="15.75" x14ac:dyDescent="0.25">
      <c r="B38" s="75" t="s">
        <v>169</v>
      </c>
      <c r="C38" s="305">
        <v>20</v>
      </c>
      <c r="D38" s="204">
        <v>20</v>
      </c>
      <c r="E38" s="247">
        <v>18</v>
      </c>
    </row>
    <row r="39" spans="1:5" x14ac:dyDescent="0.25">
      <c r="D39" s="207"/>
    </row>
    <row r="41" spans="1:5" ht="15.75" x14ac:dyDescent="0.25">
      <c r="C41" s="314" t="s">
        <v>135</v>
      </c>
    </row>
    <row r="43" spans="1:5" x14ac:dyDescent="0.25">
      <c r="A43" s="15"/>
      <c r="B43" s="15"/>
      <c r="C43" s="15"/>
      <c r="D43" s="15"/>
    </row>
    <row r="44" spans="1:5" ht="18.75" x14ac:dyDescent="0.3">
      <c r="A44" s="2" t="s">
        <v>176</v>
      </c>
      <c r="B44" s="15"/>
      <c r="C44" s="15"/>
      <c r="D44" s="15"/>
    </row>
    <row r="45" spans="1:5" ht="18.75" x14ac:dyDescent="0.3">
      <c r="A45" s="10"/>
      <c r="B45" s="2"/>
      <c r="D45" s="15"/>
    </row>
    <row r="46" spans="1:5" ht="15.75" thickBot="1" x14ac:dyDescent="0.3">
      <c r="A46" s="10"/>
      <c r="B46" s="28"/>
      <c r="C46" s="43" t="s">
        <v>151</v>
      </c>
      <c r="D46" s="29" t="s">
        <v>377</v>
      </c>
    </row>
    <row r="47" spans="1:5" ht="15.75" thickBot="1" x14ac:dyDescent="0.3">
      <c r="A47" s="44"/>
      <c r="B47" s="42"/>
      <c r="C47" s="45" t="s">
        <v>22</v>
      </c>
      <c r="D47" s="202" t="s">
        <v>23</v>
      </c>
    </row>
    <row r="48" spans="1:5" ht="15.75" thickBot="1" x14ac:dyDescent="0.3">
      <c r="A48" s="46" t="s">
        <v>178</v>
      </c>
      <c r="B48" s="46" t="s">
        <v>179</v>
      </c>
      <c r="C48" s="78">
        <v>8500</v>
      </c>
      <c r="D48" s="47">
        <v>8500</v>
      </c>
    </row>
    <row r="49" spans="1:6" ht="16.5" thickTop="1" thickBot="1" x14ac:dyDescent="0.3">
      <c r="A49" s="48" t="s">
        <v>180</v>
      </c>
      <c r="B49" s="49"/>
      <c r="C49" s="79"/>
      <c r="D49" s="50"/>
    </row>
    <row r="50" spans="1:6" ht="15.75" thickTop="1" x14ac:dyDescent="0.25">
      <c r="A50" s="51" t="s">
        <v>181</v>
      </c>
      <c r="B50" s="51" t="s">
        <v>61</v>
      </c>
      <c r="C50" s="80">
        <v>32000</v>
      </c>
      <c r="D50" s="53">
        <v>30000</v>
      </c>
    </row>
    <row r="51" spans="1:6" x14ac:dyDescent="0.25">
      <c r="A51" s="51" t="s">
        <v>182</v>
      </c>
      <c r="B51" s="51" t="s">
        <v>183</v>
      </c>
      <c r="C51" s="80"/>
      <c r="D51" s="53"/>
    </row>
    <row r="52" spans="1:6" ht="15.75" thickBot="1" x14ac:dyDescent="0.3">
      <c r="A52" s="54" t="s">
        <v>184</v>
      </c>
      <c r="B52" s="54" t="s">
        <v>65</v>
      </c>
      <c r="C52" s="78">
        <v>3300</v>
      </c>
      <c r="D52" s="47">
        <v>5200</v>
      </c>
    </row>
    <row r="53" spans="1:6" ht="16.5" thickTop="1" thickBot="1" x14ac:dyDescent="0.3">
      <c r="A53" s="48" t="s">
        <v>357</v>
      </c>
      <c r="B53" s="55"/>
      <c r="C53" s="79"/>
      <c r="D53" s="50"/>
    </row>
    <row r="54" spans="1:6" ht="15.75" thickTop="1" x14ac:dyDescent="0.25">
      <c r="A54" s="51" t="s">
        <v>185</v>
      </c>
      <c r="B54" s="51" t="s">
        <v>61</v>
      </c>
      <c r="C54" s="80">
        <v>20000</v>
      </c>
      <c r="D54" s="53">
        <v>12000</v>
      </c>
    </row>
    <row r="55" spans="1:6" x14ac:dyDescent="0.25">
      <c r="A55" s="51" t="s">
        <v>186</v>
      </c>
      <c r="B55" s="51" t="s">
        <v>63</v>
      </c>
      <c r="C55" s="80"/>
      <c r="D55" s="53"/>
    </row>
    <row r="56" spans="1:6" ht="15.75" thickBot="1" x14ac:dyDescent="0.3">
      <c r="A56" s="54" t="s">
        <v>187</v>
      </c>
      <c r="B56" s="54" t="s">
        <v>65</v>
      </c>
      <c r="C56" s="78">
        <v>29500</v>
      </c>
      <c r="D56" s="47">
        <v>33000</v>
      </c>
      <c r="E56" s="382" t="s">
        <v>469</v>
      </c>
      <c r="F56" s="382"/>
    </row>
    <row r="57" spans="1:6" ht="16.5" thickTop="1" thickBot="1" x14ac:dyDescent="0.3">
      <c r="A57" s="56" t="s">
        <v>188</v>
      </c>
      <c r="B57" s="57"/>
      <c r="C57" s="79"/>
      <c r="D57" s="50"/>
    </row>
    <row r="58" spans="1:6" ht="16.5" thickTop="1" thickBot="1" x14ac:dyDescent="0.3">
      <c r="A58" s="58" t="s">
        <v>189</v>
      </c>
      <c r="B58" s="58" t="s">
        <v>65</v>
      </c>
      <c r="C58" s="81">
        <v>1200</v>
      </c>
      <c r="D58" s="59">
        <v>1800</v>
      </c>
    </row>
    <row r="59" spans="1:6" ht="16.5" thickTop="1" thickBot="1" x14ac:dyDescent="0.3">
      <c r="A59" s="56" t="s">
        <v>190</v>
      </c>
      <c r="B59" s="60"/>
      <c r="C59" s="79"/>
      <c r="D59" s="50"/>
    </row>
    <row r="60" spans="1:6" ht="15.75" thickTop="1" x14ac:dyDescent="0.25">
      <c r="A60" s="51" t="s">
        <v>191</v>
      </c>
      <c r="B60" s="51" t="s">
        <v>61</v>
      </c>
      <c r="C60" s="80">
        <v>7200</v>
      </c>
      <c r="D60" s="53">
        <v>7000</v>
      </c>
    </row>
    <row r="61" spans="1:6" x14ac:dyDescent="0.25">
      <c r="A61" s="51" t="s">
        <v>192</v>
      </c>
      <c r="B61" s="51" t="s">
        <v>63</v>
      </c>
      <c r="C61" s="80"/>
      <c r="D61" s="53"/>
    </row>
    <row r="62" spans="1:6" ht="15.75" thickBot="1" x14ac:dyDescent="0.3">
      <c r="A62" s="54" t="s">
        <v>193</v>
      </c>
      <c r="B62" s="54" t="s">
        <v>65</v>
      </c>
      <c r="C62" s="78">
        <v>100000</v>
      </c>
      <c r="D62" s="47">
        <v>80000</v>
      </c>
      <c r="E62" s="382" t="s">
        <v>481</v>
      </c>
      <c r="F62" s="382"/>
    </row>
    <row r="63" spans="1:6" ht="16.5" thickTop="1" thickBot="1" x14ac:dyDescent="0.3">
      <c r="A63" s="56" t="s">
        <v>194</v>
      </c>
      <c r="B63" s="61"/>
      <c r="C63" s="79"/>
      <c r="D63" s="50"/>
      <c r="E63" s="382" t="s">
        <v>482</v>
      </c>
    </row>
    <row r="64" spans="1:6" ht="15.75" thickTop="1" x14ac:dyDescent="0.25">
      <c r="A64" s="51" t="s">
        <v>195</v>
      </c>
      <c r="B64" s="51" t="s">
        <v>196</v>
      </c>
      <c r="C64" s="80">
        <v>10000</v>
      </c>
      <c r="D64" s="53">
        <v>3000</v>
      </c>
    </row>
    <row r="65" spans="1:4" x14ac:dyDescent="0.25">
      <c r="A65" s="51" t="s">
        <v>197</v>
      </c>
      <c r="B65" s="51" t="s">
        <v>139</v>
      </c>
      <c r="C65" s="80">
        <v>4000</v>
      </c>
      <c r="D65" s="53">
        <v>4500</v>
      </c>
    </row>
    <row r="66" spans="1:4" x14ac:dyDescent="0.25">
      <c r="A66" s="51" t="s">
        <v>198</v>
      </c>
      <c r="B66" s="51" t="s">
        <v>199</v>
      </c>
      <c r="C66" s="80">
        <v>20000</v>
      </c>
      <c r="D66" s="53">
        <v>13150</v>
      </c>
    </row>
    <row r="67" spans="1:4" ht="15.75" thickBot="1" x14ac:dyDescent="0.3">
      <c r="A67" s="51" t="s">
        <v>200</v>
      </c>
      <c r="B67" s="51" t="s">
        <v>201</v>
      </c>
      <c r="C67" s="80">
        <v>2000</v>
      </c>
      <c r="D67" s="53"/>
    </row>
    <row r="68" spans="1:4" ht="16.5" thickTop="1" thickBot="1" x14ac:dyDescent="0.3">
      <c r="A68" s="62" t="s">
        <v>202</v>
      </c>
      <c r="B68" s="63"/>
      <c r="C68" s="82"/>
      <c r="D68" s="64"/>
    </row>
    <row r="69" spans="1:4" ht="15.75" thickTop="1" x14ac:dyDescent="0.25">
      <c r="A69" s="51" t="s">
        <v>203</v>
      </c>
      <c r="B69" s="51" t="s">
        <v>204</v>
      </c>
      <c r="C69" s="80">
        <v>1000</v>
      </c>
      <c r="D69" s="53">
        <v>56850</v>
      </c>
    </row>
    <row r="70" spans="1:4" x14ac:dyDescent="0.25">
      <c r="A70" s="51" t="s">
        <v>205</v>
      </c>
      <c r="B70" s="203" t="s">
        <v>349</v>
      </c>
      <c r="C70" s="80"/>
      <c r="D70" s="53"/>
    </row>
    <row r="71" spans="1:4" ht="15.75" thickBot="1" x14ac:dyDescent="0.3">
      <c r="A71" s="51"/>
      <c r="B71" s="65"/>
      <c r="C71" s="80"/>
      <c r="D71" s="53"/>
    </row>
    <row r="72" spans="1:4" ht="16.5" thickTop="1" thickBot="1" x14ac:dyDescent="0.3">
      <c r="A72" s="62" t="s">
        <v>206</v>
      </c>
      <c r="B72" s="63"/>
      <c r="C72" s="82"/>
      <c r="D72" s="64"/>
    </row>
    <row r="73" spans="1:4" ht="15.75" thickTop="1" x14ac:dyDescent="0.25">
      <c r="A73" s="51" t="s">
        <v>207</v>
      </c>
      <c r="B73" s="51" t="s">
        <v>208</v>
      </c>
      <c r="C73" s="80">
        <v>6300</v>
      </c>
      <c r="D73" s="53">
        <v>0</v>
      </c>
    </row>
    <row r="74" spans="1:4" ht="15.75" thickBot="1" x14ac:dyDescent="0.3">
      <c r="A74" s="66" t="s">
        <v>209</v>
      </c>
      <c r="B74" s="67" t="s">
        <v>210</v>
      </c>
      <c r="C74" s="83">
        <v>35000</v>
      </c>
      <c r="D74" s="68">
        <v>35000</v>
      </c>
    </row>
    <row r="75" spans="1:4" ht="15.75" thickTop="1" x14ac:dyDescent="0.25">
      <c r="A75" s="69" t="s">
        <v>211</v>
      </c>
      <c r="B75" s="51"/>
      <c r="C75" s="70">
        <f>SUM(C48:C74)</f>
        <v>280000</v>
      </c>
      <c r="D75" s="71">
        <f>SUM(D48:D74)</f>
        <v>290000</v>
      </c>
    </row>
    <row r="85" spans="3:3" ht="15.75" x14ac:dyDescent="0.25">
      <c r="C85" s="314" t="s">
        <v>152</v>
      </c>
    </row>
  </sheetData>
  <pageMargins left="0.7" right="0.7" top="0.75" bottom="0.75" header="0.3" footer="0.3"/>
  <pageSetup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0"/>
  <sheetViews>
    <sheetView view="pageLayout" topLeftCell="A67" workbookViewId="0">
      <selection activeCell="E64" sqref="E64"/>
    </sheetView>
  </sheetViews>
  <sheetFormatPr defaultRowHeight="15" x14ac:dyDescent="0.25"/>
  <cols>
    <col min="1" max="1" width="8.85546875" customWidth="1"/>
    <col min="2" max="2" width="27.7109375" customWidth="1"/>
    <col min="3" max="3" width="16.7109375" customWidth="1"/>
    <col min="4" max="4" width="18.28515625" customWidth="1"/>
    <col min="5" max="5" width="16.28515625" customWidth="1"/>
    <col min="7" max="7" width="11" bestFit="1" customWidth="1"/>
  </cols>
  <sheetData>
    <row r="2" spans="1:5" ht="18.75" x14ac:dyDescent="0.3">
      <c r="A2" s="2" t="s">
        <v>213</v>
      </c>
      <c r="C2" s="1" t="s">
        <v>379</v>
      </c>
    </row>
    <row r="3" spans="1:5" x14ac:dyDescent="0.25">
      <c r="A3" s="84"/>
      <c r="B3" s="85"/>
      <c r="C3" s="86"/>
      <c r="D3" s="87"/>
      <c r="E3" s="88"/>
    </row>
    <row r="4" spans="1:5" x14ac:dyDescent="0.25">
      <c r="A4" s="10"/>
      <c r="C4" s="89" t="s">
        <v>214</v>
      </c>
      <c r="D4" s="90" t="s">
        <v>215</v>
      </c>
    </row>
    <row r="5" spans="1:5" ht="15.75" thickBot="1" x14ac:dyDescent="0.3">
      <c r="A5" s="9"/>
      <c r="C5" s="306" t="s">
        <v>250</v>
      </c>
      <c r="D5" s="91" t="s">
        <v>380</v>
      </c>
    </row>
    <row r="6" spans="1:5" x14ac:dyDescent="0.25">
      <c r="A6" s="32" t="s">
        <v>431</v>
      </c>
      <c r="B6" s="130" t="s">
        <v>216</v>
      </c>
      <c r="C6" s="52">
        <v>100500</v>
      </c>
      <c r="D6" s="92">
        <v>100500</v>
      </c>
      <c r="E6" s="361"/>
    </row>
    <row r="7" spans="1:5" x14ac:dyDescent="0.25">
      <c r="A7" s="32" t="s">
        <v>432</v>
      </c>
      <c r="B7" s="385" t="s">
        <v>217</v>
      </c>
      <c r="C7" s="52">
        <v>75000</v>
      </c>
      <c r="D7" s="92">
        <v>80000</v>
      </c>
      <c r="E7" s="361"/>
    </row>
    <row r="8" spans="1:5" x14ac:dyDescent="0.25">
      <c r="A8" s="32"/>
      <c r="B8" s="386" t="s">
        <v>218</v>
      </c>
      <c r="C8" s="34">
        <v>74500</v>
      </c>
      <c r="D8" s="273">
        <v>83000</v>
      </c>
      <c r="E8" s="361"/>
    </row>
    <row r="9" spans="1:5" x14ac:dyDescent="0.25">
      <c r="A9" s="32" t="s">
        <v>433</v>
      </c>
      <c r="B9" s="385" t="s">
        <v>160</v>
      </c>
      <c r="C9" s="52">
        <v>500</v>
      </c>
      <c r="D9" s="92">
        <v>500</v>
      </c>
    </row>
    <row r="10" spans="1:5" x14ac:dyDescent="0.25">
      <c r="A10" s="32" t="s">
        <v>434</v>
      </c>
      <c r="B10" s="385" t="s">
        <v>425</v>
      </c>
      <c r="C10" s="52"/>
      <c r="D10" s="92"/>
    </row>
    <row r="11" spans="1:5" x14ac:dyDescent="0.25">
      <c r="A11" s="32"/>
      <c r="B11" s="385" t="s">
        <v>219</v>
      </c>
      <c r="C11" s="52"/>
      <c r="D11" s="92"/>
    </row>
    <row r="12" spans="1:5" x14ac:dyDescent="0.25">
      <c r="A12" s="32"/>
      <c r="B12" s="385" t="s">
        <v>220</v>
      </c>
      <c r="C12" s="52">
        <v>13500</v>
      </c>
      <c r="D12" s="92">
        <v>10000</v>
      </c>
    </row>
    <row r="13" spans="1:5" x14ac:dyDescent="0.25">
      <c r="A13" s="374"/>
      <c r="B13" s="385" t="s">
        <v>351</v>
      </c>
      <c r="C13" s="52"/>
      <c r="D13" s="92"/>
    </row>
    <row r="14" spans="1:5" ht="15.75" thickBot="1" x14ac:dyDescent="0.3">
      <c r="A14" s="32"/>
      <c r="B14" s="130" t="s">
        <v>221</v>
      </c>
      <c r="C14" s="94">
        <v>57000</v>
      </c>
      <c r="D14" s="95">
        <v>56000</v>
      </c>
    </row>
    <row r="15" spans="1:5" x14ac:dyDescent="0.25">
      <c r="A15" s="32"/>
      <c r="B15" s="384" t="s">
        <v>12</v>
      </c>
      <c r="C15" s="52">
        <f>SUM(C6:C14)</f>
        <v>321000</v>
      </c>
      <c r="D15" s="92">
        <f>SUM(D6:D14)</f>
        <v>330000</v>
      </c>
    </row>
    <row r="16" spans="1:5" x14ac:dyDescent="0.25">
      <c r="D16" s="96"/>
      <c r="E16" s="97"/>
    </row>
    <row r="17" spans="1:5" ht="15.75" thickBot="1" x14ac:dyDescent="0.3">
      <c r="A17" s="375"/>
      <c r="B17" s="8" t="s">
        <v>463</v>
      </c>
      <c r="C17" s="1"/>
      <c r="D17" s="1"/>
      <c r="E17" s="97"/>
    </row>
    <row r="18" spans="1:5" ht="15.75" thickBot="1" x14ac:dyDescent="0.3">
      <c r="A18" s="98" t="s">
        <v>222</v>
      </c>
      <c r="B18" s="99" t="s">
        <v>381</v>
      </c>
      <c r="C18" s="248" t="s">
        <v>382</v>
      </c>
    </row>
    <row r="19" spans="1:5" x14ac:dyDescent="0.25">
      <c r="A19" s="100" t="s">
        <v>216</v>
      </c>
      <c r="B19" s="101">
        <v>52.67</v>
      </c>
      <c r="C19" s="360">
        <v>52.67</v>
      </c>
      <c r="D19" s="205">
        <v>319.5</v>
      </c>
    </row>
    <row r="20" spans="1:5" x14ac:dyDescent="0.25">
      <c r="A20" s="100" t="s">
        <v>217</v>
      </c>
      <c r="B20" s="102">
        <v>6</v>
      </c>
      <c r="C20" s="360">
        <v>6</v>
      </c>
      <c r="D20" s="205">
        <v>13473</v>
      </c>
      <c r="E20" s="358"/>
    </row>
    <row r="21" spans="1:5" x14ac:dyDescent="0.25">
      <c r="A21" s="100" t="s">
        <v>169</v>
      </c>
      <c r="B21" s="102">
        <v>45</v>
      </c>
      <c r="C21" s="360">
        <v>50</v>
      </c>
      <c r="D21" s="205">
        <v>277</v>
      </c>
    </row>
    <row r="24" spans="1:5" ht="15.75" x14ac:dyDescent="0.25">
      <c r="A24" s="206" t="s">
        <v>171</v>
      </c>
      <c r="B24" s="206"/>
      <c r="C24" s="11"/>
      <c r="D24" s="11"/>
      <c r="E24" s="11"/>
    </row>
    <row r="25" spans="1:5" x14ac:dyDescent="0.25">
      <c r="A25" t="s">
        <v>172</v>
      </c>
    </row>
    <row r="26" spans="1:5" x14ac:dyDescent="0.25">
      <c r="A26" t="s">
        <v>173</v>
      </c>
    </row>
    <row r="27" spans="1:5" x14ac:dyDescent="0.25">
      <c r="A27" t="s">
        <v>174</v>
      </c>
    </row>
    <row r="28" spans="1:5" x14ac:dyDescent="0.25">
      <c r="A28" t="s">
        <v>175</v>
      </c>
    </row>
    <row r="44" spans="1:3" ht="18.75" x14ac:dyDescent="0.3">
      <c r="C44" s="251"/>
    </row>
    <row r="46" spans="1:3" ht="15.75" x14ac:dyDescent="0.25">
      <c r="C46" s="314" t="s">
        <v>165</v>
      </c>
    </row>
    <row r="48" spans="1:3" ht="18.75" x14ac:dyDescent="0.3">
      <c r="A48" s="103" t="s">
        <v>359</v>
      </c>
      <c r="B48" s="104"/>
    </row>
    <row r="49" spans="1:5" x14ac:dyDescent="0.25">
      <c r="C49" s="105" t="s">
        <v>214</v>
      </c>
      <c r="D49" s="106" t="s">
        <v>23</v>
      </c>
    </row>
    <row r="50" spans="1:5" ht="15.75" thickBot="1" x14ac:dyDescent="0.3">
      <c r="A50" s="9"/>
      <c r="B50" s="10"/>
      <c r="C50" s="113" t="s">
        <v>151</v>
      </c>
      <c r="D50" s="95" t="s">
        <v>377</v>
      </c>
    </row>
    <row r="51" spans="1:5" x14ac:dyDescent="0.25">
      <c r="A51" s="9" t="s">
        <v>223</v>
      </c>
      <c r="B51" s="10"/>
      <c r="C51" s="52"/>
      <c r="D51" s="92"/>
    </row>
    <row r="52" spans="1:5" x14ac:dyDescent="0.25">
      <c r="A52" s="107" t="s">
        <v>224</v>
      </c>
      <c r="B52" s="108" t="s">
        <v>70</v>
      </c>
      <c r="C52" s="52">
        <v>1000</v>
      </c>
      <c r="D52" s="92">
        <v>1000</v>
      </c>
    </row>
    <row r="53" spans="1:5" x14ac:dyDescent="0.25">
      <c r="A53" s="9"/>
      <c r="B53" s="10"/>
      <c r="C53" s="52"/>
      <c r="D53" s="92"/>
    </row>
    <row r="54" spans="1:5" x14ac:dyDescent="0.25">
      <c r="A54" s="9" t="s">
        <v>225</v>
      </c>
      <c r="B54" s="10"/>
      <c r="C54" s="52"/>
      <c r="D54" s="92"/>
    </row>
    <row r="55" spans="1:5" x14ac:dyDescent="0.25">
      <c r="A55" s="109" t="s">
        <v>226</v>
      </c>
      <c r="B55" s="110" t="s">
        <v>227</v>
      </c>
      <c r="C55" s="52">
        <v>5000</v>
      </c>
      <c r="D55" s="92">
        <v>3000</v>
      </c>
    </row>
    <row r="56" spans="1:5" x14ac:dyDescent="0.25">
      <c r="A56" s="15" t="s">
        <v>228</v>
      </c>
      <c r="B56" s="93" t="s">
        <v>65</v>
      </c>
      <c r="C56" s="52">
        <v>4500</v>
      </c>
      <c r="D56" s="92">
        <v>5000</v>
      </c>
    </row>
    <row r="57" spans="1:5" x14ac:dyDescent="0.25">
      <c r="C57" s="52"/>
      <c r="D57" s="92"/>
    </row>
    <row r="58" spans="1:5" x14ac:dyDescent="0.25">
      <c r="A58" s="1" t="s">
        <v>229</v>
      </c>
      <c r="C58" s="52"/>
      <c r="D58" s="92"/>
    </row>
    <row r="59" spans="1:5" x14ac:dyDescent="0.25">
      <c r="A59" s="15" t="s">
        <v>230</v>
      </c>
      <c r="B59" s="93" t="s">
        <v>61</v>
      </c>
      <c r="C59" s="52">
        <v>4000</v>
      </c>
      <c r="D59" s="92">
        <v>5000</v>
      </c>
    </row>
    <row r="60" spans="1:5" x14ac:dyDescent="0.25">
      <c r="A60" s="15" t="s">
        <v>231</v>
      </c>
      <c r="B60" s="93" t="s">
        <v>63</v>
      </c>
      <c r="C60" s="52">
        <v>60500</v>
      </c>
      <c r="D60" s="92">
        <v>60000</v>
      </c>
      <c r="E60" s="382" t="s">
        <v>484</v>
      </c>
    </row>
    <row r="61" spans="1:5" x14ac:dyDescent="0.25">
      <c r="A61" s="15" t="s">
        <v>232</v>
      </c>
      <c r="B61" s="93" t="s">
        <v>65</v>
      </c>
      <c r="C61" s="52">
        <v>70000</v>
      </c>
      <c r="D61" s="92">
        <v>80000</v>
      </c>
      <c r="E61" s="382" t="s">
        <v>485</v>
      </c>
    </row>
    <row r="62" spans="1:5" x14ac:dyDescent="0.25">
      <c r="A62" s="111"/>
      <c r="B62" s="15"/>
      <c r="C62" s="52"/>
      <c r="D62" s="92"/>
    </row>
    <row r="63" spans="1:5" x14ac:dyDescent="0.25">
      <c r="A63" s="27" t="s">
        <v>233</v>
      </c>
      <c r="B63" s="15"/>
      <c r="C63" s="52"/>
      <c r="D63" s="92"/>
    </row>
    <row r="64" spans="1:5" x14ac:dyDescent="0.25">
      <c r="A64" s="15" t="s">
        <v>234</v>
      </c>
      <c r="B64" s="93" t="s">
        <v>61</v>
      </c>
      <c r="C64" s="52">
        <v>2000</v>
      </c>
      <c r="D64" s="92">
        <v>0</v>
      </c>
    </row>
    <row r="65" spans="1:4" x14ac:dyDescent="0.25">
      <c r="A65" s="112" t="s">
        <v>235</v>
      </c>
      <c r="B65" s="93" t="s">
        <v>63</v>
      </c>
      <c r="C65" s="52"/>
      <c r="D65" s="92"/>
    </row>
    <row r="66" spans="1:4" x14ac:dyDescent="0.25">
      <c r="A66" s="112" t="s">
        <v>236</v>
      </c>
      <c r="B66" s="93" t="s">
        <v>65</v>
      </c>
      <c r="C66" s="52">
        <v>18000</v>
      </c>
      <c r="D66" s="92">
        <v>17000</v>
      </c>
    </row>
    <row r="67" spans="1:4" x14ac:dyDescent="0.25">
      <c r="A67" s="15"/>
      <c r="B67" s="15"/>
      <c r="C67" s="52"/>
      <c r="D67" s="92"/>
    </row>
    <row r="68" spans="1:4" x14ac:dyDescent="0.25">
      <c r="A68" s="27" t="s">
        <v>237</v>
      </c>
      <c r="B68" s="15"/>
      <c r="C68" s="52"/>
      <c r="D68" s="92"/>
    </row>
    <row r="69" spans="1:4" x14ac:dyDescent="0.25">
      <c r="A69" s="15" t="s">
        <v>238</v>
      </c>
      <c r="B69" s="93" t="s">
        <v>61</v>
      </c>
      <c r="C69" s="52">
        <v>0</v>
      </c>
      <c r="D69" s="92">
        <v>0</v>
      </c>
    </row>
    <row r="70" spans="1:4" x14ac:dyDescent="0.25">
      <c r="A70" s="15" t="s">
        <v>239</v>
      </c>
      <c r="B70" s="93" t="s">
        <v>63</v>
      </c>
      <c r="C70" s="52"/>
      <c r="D70" s="92"/>
    </row>
    <row r="71" spans="1:4" x14ac:dyDescent="0.25">
      <c r="A71" s="15" t="s">
        <v>240</v>
      </c>
      <c r="B71" s="93" t="s">
        <v>65</v>
      </c>
      <c r="C71" s="52">
        <v>0</v>
      </c>
      <c r="D71" s="92"/>
    </row>
    <row r="72" spans="1:4" x14ac:dyDescent="0.25">
      <c r="A72" s="15"/>
      <c r="B72" s="93"/>
      <c r="C72" s="52"/>
      <c r="D72" s="92"/>
    </row>
    <row r="73" spans="1:4" x14ac:dyDescent="0.25">
      <c r="A73" s="1" t="s">
        <v>194</v>
      </c>
      <c r="B73" s="1"/>
      <c r="C73" s="52"/>
      <c r="D73" s="92"/>
    </row>
    <row r="74" spans="1:4" x14ac:dyDescent="0.25">
      <c r="A74" t="s">
        <v>241</v>
      </c>
      <c r="B74" s="31" t="s">
        <v>242</v>
      </c>
      <c r="C74" s="52">
        <v>1000</v>
      </c>
      <c r="D74" s="92">
        <v>1000</v>
      </c>
    </row>
    <row r="75" spans="1:4" x14ac:dyDescent="0.25">
      <c r="A75" s="15" t="s">
        <v>243</v>
      </c>
      <c r="B75" s="93" t="s">
        <v>199</v>
      </c>
      <c r="C75" s="52">
        <v>0</v>
      </c>
      <c r="D75" s="92"/>
    </row>
    <row r="76" spans="1:4" x14ac:dyDescent="0.25">
      <c r="A76" s="15" t="s">
        <v>244</v>
      </c>
      <c r="B76" s="93" t="s">
        <v>245</v>
      </c>
      <c r="C76" s="52">
        <v>0</v>
      </c>
      <c r="D76" s="92"/>
    </row>
    <row r="77" spans="1:4" x14ac:dyDescent="0.25">
      <c r="A77" s="15" t="s">
        <v>246</v>
      </c>
      <c r="B77" s="93" t="s">
        <v>201</v>
      </c>
      <c r="C77" s="52">
        <v>0</v>
      </c>
      <c r="D77" s="92"/>
    </row>
    <row r="78" spans="1:4" x14ac:dyDescent="0.25">
      <c r="A78" s="15"/>
      <c r="B78" s="93" t="s">
        <v>148</v>
      </c>
      <c r="C78" s="52">
        <v>84000</v>
      </c>
      <c r="D78" s="92">
        <v>85000</v>
      </c>
    </row>
    <row r="79" spans="1:4" x14ac:dyDescent="0.25">
      <c r="A79" s="15" t="s">
        <v>247</v>
      </c>
      <c r="B79" s="93" t="s">
        <v>248</v>
      </c>
      <c r="C79" s="52">
        <v>7000</v>
      </c>
      <c r="D79" s="92">
        <v>10000</v>
      </c>
    </row>
    <row r="80" spans="1:4" ht="15.75" thickBot="1" x14ac:dyDescent="0.3">
      <c r="A80" s="259" t="s">
        <v>483</v>
      </c>
      <c r="B80" s="280"/>
      <c r="C80" s="235">
        <v>64000</v>
      </c>
      <c r="D80" s="236">
        <v>63000</v>
      </c>
    </row>
    <row r="81" spans="1:4" ht="15.75" thickTop="1" x14ac:dyDescent="0.25">
      <c r="A81" s="3"/>
      <c r="B81" s="252" t="s">
        <v>249</v>
      </c>
      <c r="C81" s="52">
        <f>SUM(C51:C80)</f>
        <v>321000</v>
      </c>
      <c r="D81" s="92">
        <f>SUM(D51:D80)</f>
        <v>330000</v>
      </c>
    </row>
    <row r="90" spans="1:4" ht="18.75" x14ac:dyDescent="0.3">
      <c r="C90" s="251" t="s">
        <v>177</v>
      </c>
    </row>
  </sheetData>
  <pageMargins left="0.7" right="0.7" top="0.75" bottom="0.75" header="0.3" footer="0.3"/>
  <pageSetup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Layout" topLeftCell="A19" workbookViewId="0">
      <selection activeCell="E29" sqref="E29"/>
    </sheetView>
  </sheetViews>
  <sheetFormatPr defaultRowHeight="15" x14ac:dyDescent="0.25"/>
  <cols>
    <col min="1" max="1" width="17.5703125" style="25" customWidth="1"/>
    <col min="2" max="2" width="24.28515625" style="25" customWidth="1"/>
    <col min="3" max="3" width="17" style="117" customWidth="1"/>
    <col min="4" max="4" width="17.28515625" style="117" customWidth="1"/>
    <col min="5" max="5" width="11.7109375" style="117" customWidth="1"/>
    <col min="6" max="6" width="13" style="117" customWidth="1"/>
    <col min="7" max="7" width="14.28515625" style="117" customWidth="1"/>
    <col min="8" max="8" width="16.42578125" style="117" customWidth="1"/>
    <col min="9" max="9" width="13.28515625" style="25" customWidth="1"/>
    <col min="10" max="10" width="13" customWidth="1"/>
    <col min="11" max="11" width="15.28515625" customWidth="1"/>
  </cols>
  <sheetData>
    <row r="1" spans="1:9" ht="16.5" thickBot="1" x14ac:dyDescent="0.3">
      <c r="A1" s="116" t="s">
        <v>251</v>
      </c>
      <c r="B1" s="117"/>
      <c r="C1" s="249" t="s">
        <v>22</v>
      </c>
      <c r="D1" s="249" t="s">
        <v>23</v>
      </c>
      <c r="G1" s="25"/>
      <c r="H1"/>
      <c r="I1"/>
    </row>
    <row r="2" spans="1:9" ht="15.75" thickBot="1" x14ac:dyDescent="0.3">
      <c r="A2" s="118" t="s">
        <v>252</v>
      </c>
      <c r="B2" s="118" t="s">
        <v>339</v>
      </c>
      <c r="C2" s="331" t="s">
        <v>358</v>
      </c>
      <c r="D2" s="119" t="s">
        <v>383</v>
      </c>
      <c r="H2"/>
      <c r="I2"/>
    </row>
    <row r="3" spans="1:9" ht="15.75" thickBot="1" x14ac:dyDescent="0.3">
      <c r="A3" s="118" t="s">
        <v>59</v>
      </c>
      <c r="B3" s="121" t="s">
        <v>253</v>
      </c>
      <c r="C3" s="332">
        <v>43000</v>
      </c>
      <c r="D3" s="120">
        <v>55000</v>
      </c>
      <c r="H3" s="25"/>
      <c r="I3"/>
    </row>
    <row r="4" spans="1:9" ht="15.75" thickBot="1" x14ac:dyDescent="0.3">
      <c r="A4" s="118" t="s">
        <v>453</v>
      </c>
      <c r="B4" s="121" t="s">
        <v>455</v>
      </c>
      <c r="C4" s="332" t="s">
        <v>452</v>
      </c>
      <c r="D4" s="120">
        <v>18000</v>
      </c>
      <c r="G4" s="333"/>
      <c r="H4" s="25"/>
      <c r="I4"/>
    </row>
    <row r="5" spans="1:9" ht="15.75" thickBot="1" x14ac:dyDescent="0.3">
      <c r="A5" s="122" t="s">
        <v>454</v>
      </c>
      <c r="B5" s="121" t="s">
        <v>456</v>
      </c>
      <c r="C5" s="332">
        <v>24000</v>
      </c>
      <c r="D5" s="120">
        <v>24000</v>
      </c>
      <c r="H5" s="25"/>
      <c r="I5"/>
    </row>
    <row r="6" spans="1:9" s="15" customFormat="1" ht="15.75" thickBot="1" x14ac:dyDescent="0.3">
      <c r="A6" s="121" t="s">
        <v>457</v>
      </c>
      <c r="B6" s="362" t="s">
        <v>473</v>
      </c>
      <c r="C6" s="334">
        <v>37000</v>
      </c>
      <c r="D6" s="335">
        <v>38500</v>
      </c>
      <c r="E6" s="336"/>
      <c r="F6" s="336"/>
      <c r="G6" s="336"/>
      <c r="H6" s="337"/>
    </row>
    <row r="7" spans="1:9" s="15" customFormat="1" ht="30" customHeight="1" thickBot="1" x14ac:dyDescent="0.3">
      <c r="A7" s="338" t="s">
        <v>256</v>
      </c>
      <c r="B7" s="363" t="s">
        <v>474</v>
      </c>
      <c r="C7" s="348" t="s">
        <v>472</v>
      </c>
      <c r="D7" s="349">
        <v>34500</v>
      </c>
      <c r="E7" s="336"/>
      <c r="F7" s="336"/>
      <c r="G7" s="336"/>
      <c r="H7" s="337"/>
    </row>
    <row r="8" spans="1:9" ht="15.75" thickBot="1" x14ac:dyDescent="0.3">
      <c r="A8" s="118" t="s">
        <v>255</v>
      </c>
      <c r="B8" s="250" t="s">
        <v>341</v>
      </c>
      <c r="C8" s="332">
        <v>6000</v>
      </c>
      <c r="D8" s="120">
        <v>8000</v>
      </c>
      <c r="H8" s="25"/>
      <c r="I8"/>
    </row>
    <row r="9" spans="1:9" ht="15.75" thickBot="1" x14ac:dyDescent="0.3">
      <c r="A9" s="118" t="s">
        <v>257</v>
      </c>
      <c r="B9" s="122" t="s">
        <v>426</v>
      </c>
      <c r="C9" s="332">
        <v>6500</v>
      </c>
      <c r="D9" s="120">
        <v>6500</v>
      </c>
      <c r="H9" s="25"/>
      <c r="I9"/>
    </row>
    <row r="10" spans="1:9" ht="15.75" thickBot="1" x14ac:dyDescent="0.3">
      <c r="A10" s="118" t="s">
        <v>460</v>
      </c>
      <c r="B10" s="122" t="s">
        <v>254</v>
      </c>
      <c r="C10" s="332">
        <v>2700</v>
      </c>
      <c r="D10" s="120">
        <v>2700</v>
      </c>
      <c r="H10" s="25"/>
      <c r="I10"/>
    </row>
    <row r="11" spans="1:9" ht="15.75" thickBot="1" x14ac:dyDescent="0.3">
      <c r="A11" s="121" t="s">
        <v>258</v>
      </c>
      <c r="B11" s="121" t="s">
        <v>423</v>
      </c>
      <c r="C11" s="332">
        <v>2500</v>
      </c>
      <c r="D11" s="120">
        <v>7500</v>
      </c>
      <c r="H11" s="25"/>
      <c r="I11"/>
    </row>
    <row r="12" spans="1:9" ht="15.75" thickBot="1" x14ac:dyDescent="0.3">
      <c r="A12" s="121" t="s">
        <v>259</v>
      </c>
      <c r="B12" s="121" t="s">
        <v>254</v>
      </c>
      <c r="C12" s="332">
        <v>4000</v>
      </c>
      <c r="D12" s="120">
        <v>4000</v>
      </c>
      <c r="H12" s="25"/>
      <c r="I12"/>
    </row>
    <row r="13" spans="1:9" s="5" customFormat="1" ht="15.75" thickBot="1" x14ac:dyDescent="0.3">
      <c r="A13" s="121" t="s">
        <v>260</v>
      </c>
      <c r="B13" s="121" t="s">
        <v>340</v>
      </c>
      <c r="C13" s="332" t="s">
        <v>461</v>
      </c>
      <c r="D13" s="339">
        <v>17.5</v>
      </c>
      <c r="H13" s="123"/>
    </row>
    <row r="14" spans="1:9" ht="15.75" thickBot="1" x14ac:dyDescent="0.3">
      <c r="A14" s="121" t="s">
        <v>261</v>
      </c>
      <c r="B14" s="121" t="s">
        <v>340</v>
      </c>
      <c r="C14" s="332" t="s">
        <v>462</v>
      </c>
      <c r="D14" s="339">
        <v>15.5</v>
      </c>
      <c r="F14" s="364"/>
      <c r="H14" s="25"/>
      <c r="I14"/>
    </row>
    <row r="15" spans="1:9" x14ac:dyDescent="0.25">
      <c r="A15" s="388" t="s">
        <v>435</v>
      </c>
      <c r="B15" s="389">
        <v>18750</v>
      </c>
    </row>
    <row r="16" spans="1:9" x14ac:dyDescent="0.25">
      <c r="A16" s="388" t="s">
        <v>338</v>
      </c>
      <c r="B16" s="390">
        <v>60608</v>
      </c>
    </row>
    <row r="17" spans="1:11" s="17" customFormat="1" ht="15.75" x14ac:dyDescent="0.25">
      <c r="A17" s="319"/>
      <c r="B17" s="320" t="s">
        <v>437</v>
      </c>
      <c r="C17" s="321" t="s">
        <v>440</v>
      </c>
      <c r="D17" s="321" t="s">
        <v>440</v>
      </c>
      <c r="E17" s="322" t="s">
        <v>252</v>
      </c>
      <c r="F17" s="320" t="s">
        <v>437</v>
      </c>
      <c r="G17" s="321" t="s">
        <v>440</v>
      </c>
      <c r="H17" s="321" t="s">
        <v>440</v>
      </c>
      <c r="I17" s="322" t="s">
        <v>252</v>
      </c>
      <c r="J17" s="323" t="s">
        <v>252</v>
      </c>
      <c r="K17" s="322" t="s">
        <v>445</v>
      </c>
    </row>
    <row r="18" spans="1:11" s="17" customFormat="1" ht="15.75" x14ac:dyDescent="0.25">
      <c r="A18" s="319"/>
      <c r="B18" s="322" t="s">
        <v>438</v>
      </c>
      <c r="C18" s="322" t="s">
        <v>446</v>
      </c>
      <c r="D18" s="322" t="s">
        <v>447</v>
      </c>
      <c r="E18" s="322" t="s">
        <v>439</v>
      </c>
      <c r="F18" s="322" t="s">
        <v>436</v>
      </c>
      <c r="G18" s="322" t="s">
        <v>446</v>
      </c>
      <c r="H18" s="322" t="s">
        <v>447</v>
      </c>
      <c r="I18" s="322" t="s">
        <v>439</v>
      </c>
      <c r="J18" s="323" t="s">
        <v>164</v>
      </c>
      <c r="K18" s="322" t="s">
        <v>448</v>
      </c>
    </row>
    <row r="19" spans="1:11" s="17" customFormat="1" ht="15.75" x14ac:dyDescent="0.25">
      <c r="A19" s="319" t="s">
        <v>441</v>
      </c>
      <c r="B19" s="324">
        <v>964.86</v>
      </c>
      <c r="C19" s="324">
        <f>B19*0.75</f>
        <v>723.64499999999998</v>
      </c>
      <c r="D19" s="324">
        <f>B19*0.25</f>
        <v>241.215</v>
      </c>
      <c r="E19" s="325">
        <f>D19*12</f>
        <v>2894.58</v>
      </c>
      <c r="F19" s="324">
        <v>36.21</v>
      </c>
      <c r="G19" s="324">
        <f>F19*0.75</f>
        <v>27.157499999999999</v>
      </c>
      <c r="H19" s="324">
        <f>F19*0.25</f>
        <v>9.0525000000000002</v>
      </c>
      <c r="I19" s="325">
        <f>H19*12</f>
        <v>108.63</v>
      </c>
      <c r="J19" s="324">
        <f>E19+I19</f>
        <v>3003.21</v>
      </c>
      <c r="K19" s="324">
        <f>J19/26</f>
        <v>115.50807692307693</v>
      </c>
    </row>
    <row r="20" spans="1:11" s="17" customFormat="1" ht="15.75" x14ac:dyDescent="0.25">
      <c r="A20" s="319" t="s">
        <v>442</v>
      </c>
      <c r="B20" s="324">
        <v>1929.71</v>
      </c>
      <c r="C20" s="324">
        <f t="shared" ref="C20:C24" si="0">B20*0.75</f>
        <v>1447.2825</v>
      </c>
      <c r="D20" s="324">
        <f t="shared" ref="D20:D24" si="1">B20*0.25</f>
        <v>482.42750000000001</v>
      </c>
      <c r="E20" s="325">
        <f t="shared" ref="E20:E22" si="2">D20*12</f>
        <v>5789.13</v>
      </c>
      <c r="F20" s="324">
        <v>72.41</v>
      </c>
      <c r="G20" s="324">
        <f t="shared" ref="G20:G24" si="3">F20*0.75</f>
        <v>54.307499999999997</v>
      </c>
      <c r="H20" s="324">
        <f t="shared" ref="H20:H24" si="4">F20*0.25</f>
        <v>18.102499999999999</v>
      </c>
      <c r="I20" s="325">
        <f t="shared" ref="I20:I22" si="5">H20*12</f>
        <v>217.23</v>
      </c>
      <c r="J20" s="324">
        <f t="shared" ref="J20:J22" si="6">E20+I20</f>
        <v>6006.36</v>
      </c>
      <c r="K20" s="324">
        <f t="shared" ref="K20:K22" si="7">J20/26</f>
        <v>231.01384615384615</v>
      </c>
    </row>
    <row r="21" spans="1:11" s="17" customFormat="1" ht="15.75" x14ac:dyDescent="0.25">
      <c r="A21" s="319" t="s">
        <v>443</v>
      </c>
      <c r="B21" s="324">
        <v>2749.84</v>
      </c>
      <c r="C21" s="324">
        <f t="shared" si="0"/>
        <v>2062.38</v>
      </c>
      <c r="D21" s="324">
        <f t="shared" si="1"/>
        <v>687.46</v>
      </c>
      <c r="E21" s="325">
        <f t="shared" si="2"/>
        <v>8249.52</v>
      </c>
      <c r="F21" s="324">
        <v>109.67</v>
      </c>
      <c r="G21" s="324">
        <f t="shared" si="3"/>
        <v>82.252499999999998</v>
      </c>
      <c r="H21" s="324">
        <f t="shared" si="4"/>
        <v>27.4175</v>
      </c>
      <c r="I21" s="325">
        <f t="shared" si="5"/>
        <v>329.01</v>
      </c>
      <c r="J21" s="324">
        <f t="shared" si="6"/>
        <v>8578.5300000000007</v>
      </c>
      <c r="K21" s="324">
        <f t="shared" si="7"/>
        <v>329.94346153846158</v>
      </c>
    </row>
    <row r="22" spans="1:11" s="17" customFormat="1" ht="15.75" x14ac:dyDescent="0.25">
      <c r="A22" s="319" t="s">
        <v>444</v>
      </c>
      <c r="B22" s="324">
        <v>799.08</v>
      </c>
      <c r="C22" s="324">
        <f t="shared" si="0"/>
        <v>599.31000000000006</v>
      </c>
      <c r="D22" s="324">
        <f t="shared" si="1"/>
        <v>199.77</v>
      </c>
      <c r="E22" s="325">
        <f t="shared" si="2"/>
        <v>2397.2400000000002</v>
      </c>
      <c r="F22" s="324">
        <v>72.41</v>
      </c>
      <c r="G22" s="324">
        <f t="shared" si="3"/>
        <v>54.307499999999997</v>
      </c>
      <c r="H22" s="324">
        <f t="shared" si="4"/>
        <v>18.102499999999999</v>
      </c>
      <c r="I22" s="325">
        <f t="shared" si="5"/>
        <v>217.23</v>
      </c>
      <c r="J22" s="324">
        <f t="shared" si="6"/>
        <v>2614.4700000000003</v>
      </c>
      <c r="K22" s="324">
        <f t="shared" si="7"/>
        <v>100.55653846153847</v>
      </c>
    </row>
    <row r="23" spans="1:11" s="17" customFormat="1" ht="15.75" x14ac:dyDescent="0.25">
      <c r="A23" s="323" t="s">
        <v>440</v>
      </c>
      <c r="B23" s="324">
        <f>SUM(B19:B22)</f>
        <v>6443.49</v>
      </c>
      <c r="C23" s="324">
        <f t="shared" si="0"/>
        <v>4832.6175000000003</v>
      </c>
      <c r="D23" s="324">
        <f t="shared" si="1"/>
        <v>1610.8724999999999</v>
      </c>
      <c r="E23" s="324"/>
      <c r="F23" s="324">
        <f>SUM(F19:F22)</f>
        <v>290.70000000000005</v>
      </c>
      <c r="G23" s="324">
        <f t="shared" si="3"/>
        <v>218.02500000000003</v>
      </c>
      <c r="H23" s="324">
        <f t="shared" si="4"/>
        <v>72.675000000000011</v>
      </c>
      <c r="I23" s="324"/>
      <c r="J23" s="326"/>
      <c r="K23" s="324"/>
    </row>
    <row r="24" spans="1:11" s="17" customFormat="1" ht="15.75" x14ac:dyDescent="0.25">
      <c r="A24" s="323" t="s">
        <v>439</v>
      </c>
      <c r="B24" s="324">
        <f>B23*12</f>
        <v>77321.88</v>
      </c>
      <c r="C24" s="324">
        <f t="shared" si="0"/>
        <v>57991.41</v>
      </c>
      <c r="D24" s="324">
        <f t="shared" si="1"/>
        <v>19330.47</v>
      </c>
      <c r="E24" s="324"/>
      <c r="F24" s="324">
        <f>F23*12</f>
        <v>3488.4000000000005</v>
      </c>
      <c r="G24" s="324">
        <f t="shared" si="3"/>
        <v>2616.3000000000002</v>
      </c>
      <c r="H24" s="324">
        <f t="shared" si="4"/>
        <v>872.10000000000014</v>
      </c>
      <c r="I24" s="324"/>
      <c r="J24" s="326"/>
      <c r="K24" s="324"/>
    </row>
    <row r="25" spans="1:11" s="17" customFormat="1" ht="15.75" x14ac:dyDescent="0.25">
      <c r="A25" s="319"/>
      <c r="B25" s="322"/>
      <c r="C25" s="322"/>
      <c r="D25" s="322"/>
      <c r="E25" s="322"/>
      <c r="F25" s="323"/>
      <c r="G25" s="323"/>
      <c r="H25" s="323"/>
      <c r="I25" s="323"/>
      <c r="J25" s="323"/>
      <c r="K25" s="327"/>
    </row>
    <row r="26" spans="1:11" s="17" customFormat="1" ht="15.75" hidden="1" x14ac:dyDescent="0.25">
      <c r="A26" s="319"/>
      <c r="B26" s="322" t="s">
        <v>449</v>
      </c>
      <c r="C26" s="322" t="s">
        <v>450</v>
      </c>
      <c r="D26" s="322" t="s">
        <v>451</v>
      </c>
      <c r="E26" s="322"/>
      <c r="F26" s="322"/>
      <c r="G26" s="322"/>
      <c r="H26" s="319"/>
      <c r="I26" s="319"/>
      <c r="J26" s="328"/>
      <c r="K26" s="328"/>
    </row>
    <row r="27" spans="1:11" s="17" customFormat="1" ht="16.5" thickBot="1" x14ac:dyDescent="0.3">
      <c r="A27" s="319"/>
      <c r="B27" s="387" t="s">
        <v>486</v>
      </c>
      <c r="C27" s="387" t="s">
        <v>487</v>
      </c>
      <c r="D27" s="324"/>
      <c r="E27" s="322"/>
      <c r="F27" s="322"/>
      <c r="G27" s="322"/>
      <c r="H27" s="319"/>
      <c r="I27" s="319"/>
      <c r="J27" s="328"/>
      <c r="K27" s="328"/>
    </row>
    <row r="28" spans="1:11" s="17" customFormat="1" ht="15.75" x14ac:dyDescent="0.25">
      <c r="A28" s="319"/>
      <c r="B28" s="329">
        <v>2019</v>
      </c>
      <c r="C28" s="324">
        <v>51159.6</v>
      </c>
      <c r="D28" s="322"/>
      <c r="E28" s="322"/>
      <c r="F28" s="322"/>
      <c r="G28" s="322"/>
      <c r="H28" s="319"/>
      <c r="I28" s="319"/>
      <c r="J28" s="328"/>
      <c r="K28" s="328"/>
    </row>
    <row r="29" spans="1:11" s="17" customFormat="1" ht="15.75" x14ac:dyDescent="0.25">
      <c r="A29" s="319"/>
      <c r="B29" s="330">
        <v>2020</v>
      </c>
      <c r="C29" s="324">
        <v>54138.36</v>
      </c>
      <c r="D29" s="322"/>
      <c r="E29" s="322"/>
      <c r="F29" s="322"/>
      <c r="G29" s="322"/>
      <c r="H29" s="319"/>
      <c r="I29" s="319"/>
      <c r="J29" s="328"/>
      <c r="K29" s="328"/>
    </row>
    <row r="30" spans="1:11" s="17" customFormat="1" ht="15.75" x14ac:dyDescent="0.25">
      <c r="A30" s="319"/>
      <c r="B30" s="330">
        <v>2021</v>
      </c>
      <c r="C30" s="324">
        <v>14997.72</v>
      </c>
      <c r="D30" s="322"/>
      <c r="E30" s="322"/>
      <c r="F30" s="322"/>
      <c r="G30" s="322"/>
      <c r="H30" s="319"/>
      <c r="I30" s="319"/>
      <c r="J30" s="328"/>
      <c r="K30" s="328"/>
    </row>
    <row r="31" spans="1:11" s="17" customFormat="1" ht="15.75" x14ac:dyDescent="0.25">
      <c r="A31" s="319"/>
      <c r="B31" s="330">
        <v>2022</v>
      </c>
      <c r="C31" s="324">
        <v>55558.53</v>
      </c>
      <c r="D31" s="322"/>
      <c r="E31" s="322"/>
      <c r="F31" s="322"/>
      <c r="G31" s="322"/>
      <c r="H31" s="319"/>
      <c r="I31" s="319"/>
      <c r="J31" s="328"/>
      <c r="K31" s="328"/>
    </row>
    <row r="32" spans="1:11" ht="15.75" x14ac:dyDescent="0.25">
      <c r="B32" s="391">
        <v>2023</v>
      </c>
      <c r="C32" s="371">
        <v>61479.81</v>
      </c>
      <c r="D32" s="392" t="s">
        <v>488</v>
      </c>
      <c r="E32" s="392"/>
    </row>
  </sheetData>
  <pageMargins left="0.7" right="0.7" top="0.75" bottom="0.75" header="0.3" footer="0.3"/>
  <pageSetup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5"/>
  <sheetViews>
    <sheetView topLeftCell="A86" workbookViewId="0">
      <selection activeCell="H87" sqref="H87"/>
    </sheetView>
  </sheetViews>
  <sheetFormatPr defaultRowHeight="15" x14ac:dyDescent="0.25"/>
  <cols>
    <col min="1" max="1" width="15.28515625" style="114" customWidth="1"/>
    <col min="2" max="2" width="17" style="114" customWidth="1"/>
    <col min="3" max="3" width="15.7109375" style="114" customWidth="1"/>
    <col min="4" max="4" width="18.85546875" style="114" customWidth="1"/>
    <col min="5" max="5" width="27.5703125" style="114" customWidth="1"/>
    <col min="6" max="6" width="14.85546875" style="114" customWidth="1"/>
    <col min="7" max="7" width="12.28515625" style="114" customWidth="1"/>
  </cols>
  <sheetData>
    <row r="1" spans="1:7" x14ac:dyDescent="0.25">
      <c r="A1" s="7" t="s">
        <v>396</v>
      </c>
      <c r="B1" s="7"/>
      <c r="C1" s="7"/>
      <c r="D1" s="7"/>
      <c r="E1" s="7" t="s">
        <v>397</v>
      </c>
      <c r="F1" s="7"/>
      <c r="G1" s="7"/>
    </row>
    <row r="2" spans="1:7" ht="15.75" thickBot="1" x14ac:dyDescent="0.3">
      <c r="A2" s="7" t="s">
        <v>398</v>
      </c>
      <c r="B2" s="7"/>
      <c r="C2" s="7"/>
      <c r="D2" s="7" t="s">
        <v>398</v>
      </c>
      <c r="G2"/>
    </row>
    <row r="3" spans="1:7" s="5" customFormat="1" x14ac:dyDescent="0.25">
      <c r="A3" s="127" t="s">
        <v>64</v>
      </c>
      <c r="B3" s="128" t="s">
        <v>263</v>
      </c>
      <c r="C3" s="129">
        <v>1027</v>
      </c>
      <c r="D3" s="124" t="s">
        <v>95</v>
      </c>
      <c r="E3" s="125" t="s">
        <v>427</v>
      </c>
      <c r="F3" s="126">
        <v>6940</v>
      </c>
    </row>
    <row r="4" spans="1:7" s="5" customFormat="1" x14ac:dyDescent="0.25">
      <c r="A4" s="130"/>
      <c r="B4" s="133" t="s">
        <v>265</v>
      </c>
      <c r="C4" s="134">
        <v>1163</v>
      </c>
      <c r="D4" s="130" t="s">
        <v>264</v>
      </c>
      <c r="E4" s="131" t="s">
        <v>403</v>
      </c>
      <c r="F4" s="132"/>
    </row>
    <row r="5" spans="1:7" s="5" customFormat="1" x14ac:dyDescent="0.25">
      <c r="A5" s="130"/>
      <c r="B5" s="135" t="s">
        <v>268</v>
      </c>
      <c r="C5" s="134">
        <v>124</v>
      </c>
      <c r="D5" s="130" t="s">
        <v>266</v>
      </c>
      <c r="E5" s="135" t="s">
        <v>267</v>
      </c>
      <c r="F5" s="132"/>
    </row>
    <row r="6" spans="1:7" s="5" customFormat="1" x14ac:dyDescent="0.25">
      <c r="A6" s="130"/>
      <c r="B6" s="136" t="s">
        <v>270</v>
      </c>
      <c r="C6" s="134">
        <v>173</v>
      </c>
      <c r="D6" s="130"/>
      <c r="E6" s="135" t="s">
        <v>269</v>
      </c>
      <c r="F6" s="132">
        <v>97</v>
      </c>
    </row>
    <row r="7" spans="1:7" s="5" customFormat="1" x14ac:dyDescent="0.25">
      <c r="A7" s="130"/>
      <c r="B7" s="136" t="s">
        <v>272</v>
      </c>
      <c r="C7" s="134">
        <v>2478</v>
      </c>
      <c r="D7" s="130"/>
      <c r="E7" s="135" t="s">
        <v>271</v>
      </c>
      <c r="F7" s="132">
        <v>100</v>
      </c>
    </row>
    <row r="8" spans="1:7" s="5" customFormat="1" x14ac:dyDescent="0.25">
      <c r="A8" s="130"/>
      <c r="B8" s="133" t="s">
        <v>273</v>
      </c>
      <c r="C8" s="134">
        <v>864</v>
      </c>
      <c r="D8" s="130"/>
      <c r="E8" s="135" t="s">
        <v>386</v>
      </c>
      <c r="F8" s="132">
        <v>165</v>
      </c>
    </row>
    <row r="9" spans="1:7" s="5" customFormat="1" x14ac:dyDescent="0.25">
      <c r="A9" s="130"/>
      <c r="B9" s="133" t="s">
        <v>274</v>
      </c>
      <c r="C9" s="134">
        <v>200</v>
      </c>
      <c r="D9" s="130"/>
      <c r="E9" s="135" t="s">
        <v>387</v>
      </c>
      <c r="F9" s="132">
        <v>108</v>
      </c>
    </row>
    <row r="10" spans="1:7" s="5" customFormat="1" ht="15.75" thickBot="1" x14ac:dyDescent="0.3">
      <c r="A10" s="130"/>
      <c r="B10" s="133" t="s">
        <v>399</v>
      </c>
      <c r="C10" s="134">
        <v>925</v>
      </c>
      <c r="D10" s="130"/>
      <c r="E10" s="135" t="s">
        <v>402</v>
      </c>
      <c r="F10" s="132">
        <v>712</v>
      </c>
    </row>
    <row r="11" spans="1:7" s="5" customFormat="1" ht="15.75" thickBot="1" x14ac:dyDescent="0.3">
      <c r="A11" s="130"/>
      <c r="B11" s="133" t="s">
        <v>275</v>
      </c>
      <c r="C11" s="134">
        <v>478</v>
      </c>
      <c r="D11" s="137" t="s">
        <v>12</v>
      </c>
      <c r="E11" s="138"/>
      <c r="F11" s="139">
        <f>SUM(F3:F10)</f>
        <v>8122</v>
      </c>
    </row>
    <row r="12" spans="1:7" s="5" customFormat="1" ht="15.75" thickTop="1" x14ac:dyDescent="0.25">
      <c r="A12" s="130"/>
      <c r="B12" s="133" t="s">
        <v>278</v>
      </c>
      <c r="C12" s="134">
        <v>691</v>
      </c>
      <c r="D12" s="130" t="s">
        <v>276</v>
      </c>
      <c r="E12" s="142" t="s">
        <v>277</v>
      </c>
      <c r="F12" s="132"/>
    </row>
    <row r="13" spans="1:7" s="5" customFormat="1" ht="15.75" thickBot="1" x14ac:dyDescent="0.3">
      <c r="A13" s="130"/>
      <c r="B13" s="133" t="s">
        <v>343</v>
      </c>
      <c r="C13" s="134">
        <v>100</v>
      </c>
      <c r="D13" s="130" t="s">
        <v>279</v>
      </c>
      <c r="E13" s="142" t="s">
        <v>280</v>
      </c>
      <c r="F13" s="132"/>
    </row>
    <row r="14" spans="1:7" s="5" customFormat="1" ht="15.75" thickBot="1" x14ac:dyDescent="0.3">
      <c r="A14" s="143"/>
      <c r="B14" s="135" t="s">
        <v>281</v>
      </c>
      <c r="C14" s="134">
        <v>35</v>
      </c>
      <c r="D14" s="140" t="s">
        <v>12</v>
      </c>
      <c r="E14" s="146"/>
      <c r="F14" s="141">
        <f>SUM(F12:F13)</f>
        <v>0</v>
      </c>
    </row>
    <row r="15" spans="1:7" s="5" customFormat="1" ht="15.75" thickBot="1" x14ac:dyDescent="0.3">
      <c r="A15" s="137" t="s">
        <v>12</v>
      </c>
      <c r="B15" s="145"/>
      <c r="C15" s="139">
        <f>SUM(C3:C14)</f>
        <v>8258</v>
      </c>
      <c r="D15" s="130" t="s">
        <v>112</v>
      </c>
      <c r="E15" s="142" t="s">
        <v>284</v>
      </c>
      <c r="F15" s="132">
        <v>232</v>
      </c>
    </row>
    <row r="16" spans="1:7" s="5" customFormat="1" ht="15.75" thickTop="1" x14ac:dyDescent="0.25">
      <c r="A16" s="147" t="s">
        <v>71</v>
      </c>
      <c r="B16" s="148" t="s">
        <v>282</v>
      </c>
      <c r="C16" s="149">
        <v>1209</v>
      </c>
      <c r="D16" s="130" t="s">
        <v>420</v>
      </c>
      <c r="E16" s="142" t="s">
        <v>287</v>
      </c>
      <c r="F16" s="132">
        <v>56</v>
      </c>
    </row>
    <row r="17" spans="1:6" s="5" customFormat="1" x14ac:dyDescent="0.25">
      <c r="A17" s="130" t="s">
        <v>73</v>
      </c>
      <c r="B17" s="135" t="s">
        <v>283</v>
      </c>
      <c r="C17" s="134">
        <v>50</v>
      </c>
      <c r="D17" s="130"/>
      <c r="E17" s="142" t="s">
        <v>289</v>
      </c>
      <c r="F17" s="132">
        <v>245</v>
      </c>
    </row>
    <row r="18" spans="1:6" s="5" customFormat="1" ht="15.75" thickBot="1" x14ac:dyDescent="0.3">
      <c r="A18" s="130"/>
      <c r="B18" s="135" t="s">
        <v>390</v>
      </c>
      <c r="C18" s="134"/>
      <c r="D18" s="130"/>
      <c r="E18" s="142" t="s">
        <v>388</v>
      </c>
      <c r="F18" s="132">
        <v>8</v>
      </c>
    </row>
    <row r="19" spans="1:6" s="5" customFormat="1" ht="15.75" thickBot="1" x14ac:dyDescent="0.3">
      <c r="A19" s="150"/>
      <c r="B19" s="135" t="s">
        <v>285</v>
      </c>
      <c r="C19" s="134">
        <v>978</v>
      </c>
      <c r="D19" s="137" t="s">
        <v>12</v>
      </c>
      <c r="E19" s="146"/>
      <c r="F19" s="141">
        <f>SUM(F15:F18)</f>
        <v>541</v>
      </c>
    </row>
    <row r="20" spans="1:6" s="5" customFormat="1" ht="15.75" thickTop="1" x14ac:dyDescent="0.25">
      <c r="A20" s="130"/>
      <c r="B20" s="135" t="s">
        <v>286</v>
      </c>
      <c r="C20" s="134">
        <v>100</v>
      </c>
      <c r="D20" s="144" t="s">
        <v>114</v>
      </c>
      <c r="E20" s="142" t="s">
        <v>292</v>
      </c>
      <c r="F20" s="132">
        <v>240</v>
      </c>
    </row>
    <row r="21" spans="1:6" s="5" customFormat="1" x14ac:dyDescent="0.25">
      <c r="A21" s="130"/>
      <c r="B21" s="135" t="s">
        <v>288</v>
      </c>
      <c r="C21" s="134">
        <v>700</v>
      </c>
      <c r="D21" s="130" t="s">
        <v>117</v>
      </c>
      <c r="E21" s="142" t="s">
        <v>293</v>
      </c>
      <c r="F21" s="132">
        <v>750</v>
      </c>
    </row>
    <row r="22" spans="1:6" s="5" customFormat="1" x14ac:dyDescent="0.25">
      <c r="A22" s="130"/>
      <c r="B22" s="135" t="s">
        <v>342</v>
      </c>
      <c r="C22" s="134">
        <v>500</v>
      </c>
      <c r="D22" s="144"/>
      <c r="E22" s="142" t="s">
        <v>389</v>
      </c>
      <c r="F22" s="132">
        <v>268</v>
      </c>
    </row>
    <row r="23" spans="1:6" s="5" customFormat="1" x14ac:dyDescent="0.25">
      <c r="A23" s="130"/>
      <c r="B23" s="135" t="s">
        <v>290</v>
      </c>
      <c r="C23" s="134">
        <v>80</v>
      </c>
      <c r="E23" s="151" t="s">
        <v>295</v>
      </c>
      <c r="F23" s="132"/>
    </row>
    <row r="24" spans="1:6" s="5" customFormat="1" ht="15.75" thickBot="1" x14ac:dyDescent="0.3">
      <c r="A24" s="130"/>
      <c r="B24" s="135" t="s">
        <v>291</v>
      </c>
      <c r="C24" s="134">
        <v>114</v>
      </c>
      <c r="D24" s="6"/>
      <c r="E24" s="142" t="s">
        <v>296</v>
      </c>
      <c r="F24" s="132">
        <v>1694</v>
      </c>
    </row>
    <row r="25" spans="1:6" s="5" customFormat="1" ht="15.75" thickBot="1" x14ac:dyDescent="0.3">
      <c r="A25" s="137" t="s">
        <v>12</v>
      </c>
      <c r="B25" s="145"/>
      <c r="C25" s="139">
        <f>SUM(C16:C24)</f>
        <v>3731</v>
      </c>
      <c r="D25" s="130"/>
      <c r="E25" s="142" t="s">
        <v>405</v>
      </c>
      <c r="F25" s="132">
        <v>18</v>
      </c>
    </row>
    <row r="26" spans="1:6" s="5" customFormat="1" ht="15.75" thickTop="1" x14ac:dyDescent="0.25">
      <c r="A26" s="130" t="s">
        <v>77</v>
      </c>
      <c r="B26" s="135" t="s">
        <v>384</v>
      </c>
      <c r="C26" s="134">
        <v>200</v>
      </c>
      <c r="D26" s="130"/>
      <c r="E26" s="142" t="s">
        <v>299</v>
      </c>
      <c r="F26" s="132">
        <v>100</v>
      </c>
    </row>
    <row r="27" spans="1:6" s="5" customFormat="1" x14ac:dyDescent="0.25">
      <c r="A27" s="5" t="s">
        <v>74</v>
      </c>
      <c r="B27" s="135" t="s">
        <v>294</v>
      </c>
      <c r="C27" s="134">
        <v>533</v>
      </c>
      <c r="D27" s="6"/>
      <c r="E27" s="142" t="s">
        <v>404</v>
      </c>
      <c r="F27" s="132">
        <v>60</v>
      </c>
    </row>
    <row r="28" spans="1:6" s="5" customFormat="1" ht="15.75" thickBot="1" x14ac:dyDescent="0.3">
      <c r="B28" s="135" t="s">
        <v>400</v>
      </c>
      <c r="C28" s="134">
        <v>100</v>
      </c>
      <c r="D28" s="130"/>
      <c r="E28" s="142" t="s">
        <v>302</v>
      </c>
      <c r="F28" s="132"/>
    </row>
    <row r="29" spans="1:6" s="5" customFormat="1" ht="15.75" thickBot="1" x14ac:dyDescent="0.3">
      <c r="B29" s="135" t="s">
        <v>401</v>
      </c>
      <c r="C29" s="134">
        <v>289</v>
      </c>
      <c r="D29" s="137" t="s">
        <v>12</v>
      </c>
      <c r="E29" s="146"/>
      <c r="F29" s="141">
        <f>SUM(F20:F28)</f>
        <v>3130</v>
      </c>
    </row>
    <row r="30" spans="1:6" s="5" customFormat="1" ht="15.75" thickTop="1" x14ac:dyDescent="0.25">
      <c r="B30" s="135" t="s">
        <v>385</v>
      </c>
      <c r="C30" s="134">
        <v>510</v>
      </c>
      <c r="D30" s="144" t="s">
        <v>130</v>
      </c>
      <c r="E30" s="153" t="s">
        <v>306</v>
      </c>
      <c r="F30" s="132">
        <v>18400</v>
      </c>
    </row>
    <row r="31" spans="1:6" s="5" customFormat="1" x14ac:dyDescent="0.25">
      <c r="A31" s="130"/>
      <c r="B31" s="135" t="s">
        <v>280</v>
      </c>
      <c r="C31" s="134">
        <v>1285</v>
      </c>
      <c r="D31" s="130" t="s">
        <v>305</v>
      </c>
      <c r="E31" s="153" t="s">
        <v>307</v>
      </c>
      <c r="F31" s="132">
        <v>2250</v>
      </c>
    </row>
    <row r="32" spans="1:6" s="5" customFormat="1" ht="15.75" thickBot="1" x14ac:dyDescent="0.3">
      <c r="A32" s="130"/>
      <c r="B32" s="135" t="s">
        <v>297</v>
      </c>
      <c r="C32" s="134"/>
      <c r="D32" s="130"/>
      <c r="E32" s="153" t="s">
        <v>406</v>
      </c>
      <c r="F32" s="132">
        <v>6292</v>
      </c>
    </row>
    <row r="33" spans="1:7" s="5" customFormat="1" ht="15.75" thickBot="1" x14ac:dyDescent="0.3">
      <c r="A33" s="130"/>
      <c r="B33" s="135" t="s">
        <v>298</v>
      </c>
      <c r="C33" s="134">
        <v>1243</v>
      </c>
      <c r="D33" s="140" t="s">
        <v>12</v>
      </c>
      <c r="E33" s="156"/>
      <c r="F33" s="141">
        <f>SUM(F30:F32)</f>
        <v>26942</v>
      </c>
    </row>
    <row r="34" spans="1:7" s="5" customFormat="1" ht="15.75" thickTop="1" x14ac:dyDescent="0.25">
      <c r="A34" s="130"/>
      <c r="B34" s="135" t="s">
        <v>300</v>
      </c>
      <c r="C34" s="134">
        <v>5968</v>
      </c>
      <c r="D34" s="6"/>
      <c r="E34" s="308"/>
      <c r="F34" s="192"/>
    </row>
    <row r="35" spans="1:7" s="5" customFormat="1" ht="15.75" thickBot="1" x14ac:dyDescent="0.3">
      <c r="A35" s="130"/>
      <c r="B35" s="135" t="s">
        <v>301</v>
      </c>
      <c r="C35" s="134">
        <v>584</v>
      </c>
      <c r="D35" s="6"/>
      <c r="F35" s="157" t="s">
        <v>310</v>
      </c>
      <c r="G35" s="192"/>
    </row>
    <row r="36" spans="1:7" s="5" customFormat="1" ht="15.75" thickBot="1" x14ac:dyDescent="0.3">
      <c r="A36" s="130"/>
      <c r="B36" s="152" t="s">
        <v>303</v>
      </c>
      <c r="C36" s="134">
        <v>88</v>
      </c>
      <c r="D36" s="6"/>
      <c r="E36" s="159" t="s">
        <v>311</v>
      </c>
      <c r="F36" s="158" t="s">
        <v>312</v>
      </c>
      <c r="G36" s="309" t="s">
        <v>12</v>
      </c>
    </row>
    <row r="37" spans="1:7" s="5" customFormat="1" ht="15.75" thickBot="1" x14ac:dyDescent="0.3">
      <c r="A37" s="130"/>
      <c r="B37" s="152" t="s">
        <v>304</v>
      </c>
      <c r="C37" s="134">
        <v>449</v>
      </c>
      <c r="D37" s="6"/>
      <c r="E37" s="162" t="s">
        <v>228</v>
      </c>
      <c r="F37" s="163" t="s">
        <v>314</v>
      </c>
      <c r="G37" s="132">
        <v>412</v>
      </c>
    </row>
    <row r="38" spans="1:7" s="5" customFormat="1" ht="15.75" thickBot="1" x14ac:dyDescent="0.3">
      <c r="A38" s="137" t="s">
        <v>12</v>
      </c>
      <c r="B38" s="145"/>
      <c r="C38" s="139">
        <f>SUM(C26:C37)</f>
        <v>11249</v>
      </c>
      <c r="D38" s="115"/>
      <c r="E38" s="165"/>
      <c r="F38" s="161" t="s">
        <v>292</v>
      </c>
      <c r="G38" s="134">
        <v>1025</v>
      </c>
    </row>
    <row r="39" spans="1:7" s="5" customFormat="1" ht="15.75" thickTop="1" x14ac:dyDescent="0.25">
      <c r="A39" s="130" t="s">
        <v>90</v>
      </c>
      <c r="B39" s="154" t="s">
        <v>360</v>
      </c>
      <c r="C39" s="155"/>
      <c r="D39" s="115"/>
      <c r="E39" s="165"/>
      <c r="F39" s="161" t="s">
        <v>346</v>
      </c>
      <c r="G39" s="134">
        <v>1750</v>
      </c>
    </row>
    <row r="40" spans="1:7" x14ac:dyDescent="0.25">
      <c r="A40" s="7"/>
      <c r="B40" s="5"/>
      <c r="C40" s="5"/>
      <c r="D40" s="115"/>
      <c r="E40" s="150"/>
      <c r="F40" s="161" t="s">
        <v>407</v>
      </c>
      <c r="G40" s="134">
        <v>675</v>
      </c>
    </row>
    <row r="41" spans="1:7" s="5" customFormat="1" ht="15.75" thickBot="1" x14ac:dyDescent="0.3">
      <c r="B41" s="157" t="s">
        <v>309</v>
      </c>
      <c r="C41" s="253"/>
      <c r="D41" s="115"/>
      <c r="E41" s="150"/>
      <c r="F41" s="161" t="s">
        <v>408</v>
      </c>
      <c r="G41" s="134">
        <v>498</v>
      </c>
    </row>
    <row r="42" spans="1:7" s="5" customFormat="1" ht="15.75" thickBot="1" x14ac:dyDescent="0.3">
      <c r="A42" s="158" t="s">
        <v>311</v>
      </c>
      <c r="B42" s="311"/>
      <c r="C42" s="253"/>
      <c r="D42" s="119" t="s">
        <v>12</v>
      </c>
      <c r="E42" s="150"/>
      <c r="F42" s="161" t="s">
        <v>390</v>
      </c>
      <c r="G42" s="134"/>
    </row>
    <row r="43" spans="1:7" s="5" customFormat="1" x14ac:dyDescent="0.25">
      <c r="A43" s="6"/>
      <c r="B43" s="124"/>
      <c r="C43" s="163" t="s">
        <v>313</v>
      </c>
      <c r="D43" s="126">
        <v>413</v>
      </c>
      <c r="E43" s="150"/>
      <c r="F43" s="161" t="s">
        <v>391</v>
      </c>
      <c r="G43" s="134"/>
    </row>
    <row r="44" spans="1:7" s="5" customFormat="1" x14ac:dyDescent="0.25">
      <c r="A44" s="164">
        <v>8310</v>
      </c>
      <c r="B44" s="160"/>
      <c r="C44" s="161" t="s">
        <v>315</v>
      </c>
      <c r="D44" s="134">
        <v>668</v>
      </c>
      <c r="E44" s="150"/>
      <c r="F44" s="161" t="s">
        <v>347</v>
      </c>
      <c r="G44" s="134"/>
    </row>
    <row r="45" spans="1:7" s="5" customFormat="1" ht="15.75" thickBot="1" x14ac:dyDescent="0.3">
      <c r="A45" s="164"/>
      <c r="B45" s="6"/>
      <c r="C45" s="161" t="s">
        <v>316</v>
      </c>
      <c r="D45" s="134">
        <v>1000</v>
      </c>
      <c r="E45" s="150"/>
      <c r="F45" s="161" t="s">
        <v>392</v>
      </c>
      <c r="G45" s="134"/>
    </row>
    <row r="46" spans="1:7" s="5" customFormat="1" ht="15.75" thickBot="1" x14ac:dyDescent="0.3">
      <c r="A46" s="6"/>
      <c r="B46" s="164"/>
      <c r="C46" s="161" t="s">
        <v>281</v>
      </c>
      <c r="D46" s="134"/>
      <c r="E46" s="169"/>
      <c r="F46" s="170" t="s">
        <v>164</v>
      </c>
      <c r="G46" s="139">
        <f>SUM(G37:G45)</f>
        <v>4360</v>
      </c>
    </row>
    <row r="47" spans="1:7" s="5" customFormat="1" ht="15.75" thickTop="1" x14ac:dyDescent="0.25">
      <c r="A47" s="6"/>
      <c r="B47" s="164"/>
      <c r="C47" s="161" t="s">
        <v>390</v>
      </c>
      <c r="D47" s="134"/>
      <c r="E47" s="173" t="s">
        <v>421</v>
      </c>
      <c r="F47" s="174" t="s">
        <v>318</v>
      </c>
      <c r="G47" s="134"/>
    </row>
    <row r="48" spans="1:7" s="5" customFormat="1" x14ac:dyDescent="0.25">
      <c r="A48" s="6"/>
      <c r="B48" s="164"/>
      <c r="C48" s="161" t="s">
        <v>394</v>
      </c>
      <c r="D48" s="134">
        <v>1870</v>
      </c>
      <c r="E48" s="176"/>
      <c r="F48" s="161" t="s">
        <v>345</v>
      </c>
      <c r="G48" s="134">
        <v>22000</v>
      </c>
    </row>
    <row r="49" spans="1:7" s="5" customFormat="1" x14ac:dyDescent="0.25">
      <c r="A49" s="6"/>
      <c r="B49" s="164"/>
      <c r="C49" s="166" t="s">
        <v>317</v>
      </c>
      <c r="D49" s="134">
        <v>110</v>
      </c>
      <c r="F49" s="166" t="s">
        <v>410</v>
      </c>
      <c r="G49" s="134">
        <v>820</v>
      </c>
    </row>
    <row r="50" spans="1:7" s="5" customFormat="1" ht="15.75" thickBot="1" x14ac:dyDescent="0.3">
      <c r="A50" s="255"/>
      <c r="C50" s="318" t="s">
        <v>429</v>
      </c>
      <c r="D50" s="134">
        <v>485</v>
      </c>
      <c r="E50" s="178"/>
      <c r="F50" s="179" t="s">
        <v>320</v>
      </c>
      <c r="G50" s="134">
        <v>552</v>
      </c>
    </row>
    <row r="51" spans="1:7" s="5" customFormat="1" ht="16.5" thickTop="1" thickBot="1" x14ac:dyDescent="0.3">
      <c r="A51" s="171">
        <v>8230.4</v>
      </c>
      <c r="B51" s="167" t="s">
        <v>12</v>
      </c>
      <c r="C51" s="168"/>
      <c r="D51" s="139">
        <f>SUM(D43:D50)</f>
        <v>4546</v>
      </c>
      <c r="E51" s="178"/>
      <c r="F51" s="307" t="s">
        <v>284</v>
      </c>
      <c r="G51" s="134">
        <v>17010</v>
      </c>
    </row>
    <row r="52" spans="1:7" s="5" customFormat="1" ht="16.5" thickTop="1" thickBot="1" x14ac:dyDescent="0.3">
      <c r="A52" s="188"/>
      <c r="B52" s="160"/>
      <c r="C52" s="312" t="s">
        <v>414</v>
      </c>
      <c r="D52" s="134">
        <v>43356</v>
      </c>
      <c r="E52" s="178"/>
      <c r="F52" s="310" t="s">
        <v>409</v>
      </c>
      <c r="G52" s="134">
        <v>2402</v>
      </c>
    </row>
    <row r="53" spans="1:7" s="5" customFormat="1" ht="15.75" thickTop="1" x14ac:dyDescent="0.25">
      <c r="A53" s="188"/>
      <c r="B53" s="164"/>
      <c r="C53" s="172" t="s">
        <v>284</v>
      </c>
      <c r="D53" s="149">
        <v>502</v>
      </c>
      <c r="E53" s="178"/>
      <c r="F53" s="185" t="s">
        <v>322</v>
      </c>
      <c r="G53" s="134">
        <v>200</v>
      </c>
    </row>
    <row r="54" spans="1:7" s="5" customFormat="1" x14ac:dyDescent="0.25">
      <c r="A54" s="6"/>
      <c r="B54" s="164"/>
      <c r="C54" s="172" t="s">
        <v>413</v>
      </c>
      <c r="D54" s="134"/>
      <c r="E54" s="178"/>
      <c r="F54" s="185" t="s">
        <v>393</v>
      </c>
      <c r="G54" s="134">
        <v>782</v>
      </c>
    </row>
    <row r="55" spans="1:7" s="5" customFormat="1" x14ac:dyDescent="0.25">
      <c r="A55" s="177"/>
      <c r="B55" s="175"/>
      <c r="C55" s="161" t="s">
        <v>319</v>
      </c>
      <c r="D55" s="134">
        <v>922</v>
      </c>
      <c r="E55" s="178"/>
      <c r="F55" s="185" t="s">
        <v>323</v>
      </c>
      <c r="G55" s="134">
        <v>1000</v>
      </c>
    </row>
    <row r="56" spans="1:7" s="5" customFormat="1" x14ac:dyDescent="0.25">
      <c r="A56" s="177"/>
      <c r="B56" s="6"/>
      <c r="C56" s="161" t="s">
        <v>416</v>
      </c>
      <c r="D56" s="134">
        <v>3275</v>
      </c>
      <c r="E56" s="178"/>
      <c r="F56" s="185" t="s">
        <v>411</v>
      </c>
      <c r="G56" s="134">
        <v>1625</v>
      </c>
    </row>
    <row r="57" spans="1:7" s="5" customFormat="1" ht="15.75" thickBot="1" x14ac:dyDescent="0.3">
      <c r="A57" s="177"/>
      <c r="B57" s="6"/>
      <c r="C57" s="161" t="s">
        <v>415</v>
      </c>
      <c r="D57" s="134">
        <v>2682</v>
      </c>
      <c r="E57" s="178"/>
      <c r="F57" s="185" t="s">
        <v>326</v>
      </c>
      <c r="G57" s="134">
        <v>800</v>
      </c>
    </row>
    <row r="58" spans="1:7" s="5" customFormat="1" ht="15.75" thickBot="1" x14ac:dyDescent="0.3">
      <c r="A58" s="180" t="s">
        <v>12</v>
      </c>
      <c r="B58" s="181"/>
      <c r="C58" s="182"/>
      <c r="D58" s="183">
        <f>SUM(D53:D57)</f>
        <v>7381</v>
      </c>
      <c r="E58" s="178"/>
      <c r="F58" s="187" t="s">
        <v>328</v>
      </c>
      <c r="G58" s="134">
        <v>180</v>
      </c>
    </row>
    <row r="59" spans="1:7" s="5" customFormat="1" ht="15.75" thickTop="1" x14ac:dyDescent="0.25">
      <c r="A59" s="184">
        <v>8330.4</v>
      </c>
      <c r="B59" s="6"/>
      <c r="C59" s="166" t="s">
        <v>417</v>
      </c>
      <c r="D59" s="132">
        <v>445</v>
      </c>
      <c r="E59" s="178"/>
      <c r="F59" s="187" t="s">
        <v>330</v>
      </c>
      <c r="G59" s="134">
        <v>75</v>
      </c>
    </row>
    <row r="60" spans="1:7" s="5" customFormat="1" ht="15.75" thickBot="1" x14ac:dyDescent="0.3">
      <c r="A60" s="254"/>
      <c r="B60" s="255"/>
      <c r="C60" s="256" t="s">
        <v>321</v>
      </c>
      <c r="D60" s="257">
        <v>1682</v>
      </c>
      <c r="E60" s="178"/>
      <c r="F60" s="166" t="s">
        <v>331</v>
      </c>
      <c r="G60" s="134">
        <v>1400</v>
      </c>
    </row>
    <row r="61" spans="1:7" s="5" customFormat="1" ht="16.5" thickTop="1" thickBot="1" x14ac:dyDescent="0.3">
      <c r="A61" s="186" t="s">
        <v>324</v>
      </c>
      <c r="B61" s="164"/>
      <c r="C61" s="161" t="s">
        <v>325</v>
      </c>
      <c r="D61" s="134">
        <v>2652</v>
      </c>
      <c r="E61" s="169"/>
      <c r="F61" s="170" t="s">
        <v>164</v>
      </c>
      <c r="G61" s="139">
        <f>SUM(G47:G60)</f>
        <v>48846</v>
      </c>
    </row>
    <row r="62" spans="1:7" s="5" customFormat="1" ht="15.75" thickTop="1" x14ac:dyDescent="0.25">
      <c r="A62" s="164"/>
      <c r="C62" s="161" t="s">
        <v>327</v>
      </c>
      <c r="D62" s="134">
        <v>73997</v>
      </c>
      <c r="E62" s="191" t="s">
        <v>236</v>
      </c>
      <c r="F62" s="161" t="s">
        <v>332</v>
      </c>
      <c r="G62" s="134">
        <v>9660</v>
      </c>
    </row>
    <row r="63" spans="1:7" s="5" customFormat="1" x14ac:dyDescent="0.25">
      <c r="A63" s="164"/>
      <c r="B63" s="164"/>
      <c r="C63" s="187" t="s">
        <v>329</v>
      </c>
      <c r="D63" s="134"/>
      <c r="E63" s="178"/>
      <c r="F63" s="161" t="s">
        <v>412</v>
      </c>
      <c r="G63" s="134">
        <v>2530</v>
      </c>
    </row>
    <row r="64" spans="1:7" s="5" customFormat="1" ht="15.75" thickBot="1" x14ac:dyDescent="0.3">
      <c r="A64" s="188"/>
      <c r="B64" s="6"/>
      <c r="C64" s="187" t="s">
        <v>395</v>
      </c>
      <c r="D64" s="134">
        <v>4620</v>
      </c>
      <c r="E64" s="178"/>
      <c r="F64" s="161" t="s">
        <v>422</v>
      </c>
      <c r="G64" s="134">
        <v>935</v>
      </c>
    </row>
    <row r="65" spans="1:7" s="5" customFormat="1" ht="15.75" thickBot="1" x14ac:dyDescent="0.3">
      <c r="A65" s="189" t="s">
        <v>12</v>
      </c>
      <c r="B65" s="190"/>
      <c r="C65" s="180"/>
      <c r="D65" s="139">
        <f>SUM(D61:D64)</f>
        <v>81269</v>
      </c>
      <c r="E65" s="178"/>
      <c r="F65" s="161" t="s">
        <v>333</v>
      </c>
      <c r="G65" s="134">
        <v>1158</v>
      </c>
    </row>
    <row r="66" spans="1:7" s="5" customFormat="1" ht="16.5" thickTop="1" thickBot="1" x14ac:dyDescent="0.3">
      <c r="E66" s="178"/>
      <c r="F66" s="170" t="s">
        <v>164</v>
      </c>
      <c r="G66" s="139">
        <f>SUM(G62:G65)</f>
        <v>14283</v>
      </c>
    </row>
    <row r="67" spans="1:7" s="5" customFormat="1" ht="16.5" thickTop="1" x14ac:dyDescent="0.25">
      <c r="B67" s="7" t="s">
        <v>361</v>
      </c>
      <c r="C67" s="7"/>
      <c r="E67" s="209"/>
      <c r="F67" s="244"/>
    </row>
    <row r="68" spans="1:7" s="5" customFormat="1" ht="15.75" x14ac:dyDescent="0.25">
      <c r="A68" s="15" t="s">
        <v>365</v>
      </c>
      <c r="B68" s="15"/>
      <c r="C68" s="15"/>
      <c r="D68" s="259"/>
      <c r="E68" s="209"/>
      <c r="F68" s="195"/>
    </row>
    <row r="69" spans="1:7" s="5" customFormat="1" x14ac:dyDescent="0.25">
      <c r="A69" s="111" t="s">
        <v>362</v>
      </c>
      <c r="B69" s="111"/>
      <c r="C69" s="210"/>
      <c r="D69" s="210"/>
      <c r="E69" s="209"/>
      <c r="F69" s="270"/>
      <c r="G69"/>
    </row>
    <row r="70" spans="1:7" s="5" customFormat="1" x14ac:dyDescent="0.25">
      <c r="A70" s="15" t="s">
        <v>172</v>
      </c>
      <c r="B70" s="15"/>
      <c r="C70" s="210"/>
      <c r="D70" s="210"/>
      <c r="E70" s="3"/>
      <c r="F70" s="270"/>
    </row>
    <row r="71" spans="1:7" s="5" customFormat="1" x14ac:dyDescent="0.25">
      <c r="A71" s="15" t="s">
        <v>173</v>
      </c>
      <c r="B71" s="15"/>
      <c r="C71" s="210"/>
      <c r="D71" s="210"/>
      <c r="E71" s="3"/>
      <c r="F71" s="272"/>
    </row>
    <row r="72" spans="1:7" s="5" customFormat="1" x14ac:dyDescent="0.25">
      <c r="A72" s="15" t="s">
        <v>174</v>
      </c>
      <c r="B72" s="15"/>
      <c r="C72" s="210"/>
      <c r="D72" s="210"/>
      <c r="E72" s="1"/>
      <c r="F72" s="269"/>
    </row>
    <row r="73" spans="1:7" s="5" customFormat="1" x14ac:dyDescent="0.25">
      <c r="A73" s="15" t="s">
        <v>175</v>
      </c>
      <c r="B73" s="15"/>
      <c r="C73" s="210"/>
      <c r="D73" s="210"/>
      <c r="E73" s="1"/>
      <c r="F73" s="269"/>
    </row>
    <row r="74" spans="1:7" s="5" customFormat="1" x14ac:dyDescent="0.25">
      <c r="A74" s="15" t="s">
        <v>366</v>
      </c>
      <c r="B74" s="15"/>
      <c r="C74" s="210"/>
      <c r="D74" s="210"/>
      <c r="E74"/>
      <c r="F74" s="269"/>
    </row>
    <row r="75" spans="1:7" s="5" customFormat="1" ht="15.75" x14ac:dyDescent="0.25">
      <c r="A75" s="260" t="s">
        <v>364</v>
      </c>
      <c r="B75" s="27"/>
      <c r="C75" s="27"/>
      <c r="D75" s="209"/>
      <c r="E75" s="244"/>
      <c r="F75" s="269"/>
      <c r="G75" s="3"/>
    </row>
    <row r="76" spans="1:7" s="5" customFormat="1" x14ac:dyDescent="0.25">
      <c r="A76" s="260" t="s">
        <v>458</v>
      </c>
      <c r="B76" s="27"/>
      <c r="C76" s="27"/>
      <c r="D76" s="209"/>
      <c r="E76"/>
      <c r="F76" s="209"/>
    </row>
    <row r="77" spans="1:7" s="5" customFormat="1" x14ac:dyDescent="0.25">
      <c r="A77" s="260" t="s">
        <v>459</v>
      </c>
      <c r="B77" s="27"/>
      <c r="C77" s="27"/>
      <c r="D77" s="209"/>
      <c r="E77"/>
      <c r="F77" s="209"/>
    </row>
    <row r="78" spans="1:7" s="5" customFormat="1" ht="15.75" x14ac:dyDescent="0.25">
      <c r="E78" s="17"/>
      <c r="F78" s="244"/>
    </row>
    <row r="79" spans="1:7" s="5" customFormat="1" ht="15.75" x14ac:dyDescent="0.25">
      <c r="A79" s="372"/>
      <c r="B79" s="268"/>
      <c r="C79" s="195"/>
      <c r="D79" s="268"/>
      <c r="E79" s="305"/>
      <c r="F79" s="373"/>
    </row>
    <row r="80" spans="1:7" s="5" customFormat="1" ht="15.75" x14ac:dyDescent="0.25">
      <c r="A80" s="372"/>
      <c r="B80" s="268"/>
      <c r="C80" s="195"/>
      <c r="D80" s="268"/>
      <c r="E80" s="305"/>
      <c r="F80" s="373"/>
    </row>
    <row r="81" spans="1:25" s="5" customFormat="1" ht="15.75" x14ac:dyDescent="0.25">
      <c r="A81" s="271"/>
      <c r="B81" s="268"/>
      <c r="C81" s="195"/>
      <c r="D81"/>
      <c r="E81" s="244"/>
      <c r="F81" s="238"/>
      <c r="G81" s="268"/>
      <c r="H81" s="195"/>
      <c r="I81" s="114"/>
    </row>
    <row r="82" spans="1:25" s="5" customFormat="1" ht="18.75" x14ac:dyDescent="0.3">
      <c r="A82" s="271"/>
      <c r="B82" s="268"/>
      <c r="C82" s="258" t="s">
        <v>262</v>
      </c>
      <c r="D82"/>
      <c r="E82" s="244"/>
      <c r="F82" s="238"/>
      <c r="G82" s="268"/>
      <c r="H82" s="195"/>
      <c r="I82"/>
    </row>
    <row r="83" spans="1:25" s="5" customFormat="1" ht="15.75" x14ac:dyDescent="0.25">
      <c r="A83" s="271"/>
      <c r="B83" s="268"/>
      <c r="C83" s="195"/>
      <c r="D83"/>
      <c r="E83" s="244"/>
      <c r="F83" s="244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s="3" customFormat="1" ht="16.5" thickBot="1" x14ac:dyDescent="0.3">
      <c r="A84" s="238"/>
      <c r="B84" s="268"/>
      <c r="C84" s="195"/>
      <c r="D84" s="369" t="s">
        <v>477</v>
      </c>
      <c r="E84" s="193" t="s">
        <v>334</v>
      </c>
      <c r="F84" s="193" t="s">
        <v>335</v>
      </c>
      <c r="G84" s="193" t="s">
        <v>336</v>
      </c>
    </row>
    <row r="85" spans="1:25" s="3" customFormat="1" ht="15.75" x14ac:dyDescent="0.25">
      <c r="A85" s="238" t="s">
        <v>337</v>
      </c>
      <c r="B85" s="268"/>
      <c r="C85" s="195"/>
      <c r="D85" s="263">
        <v>80000</v>
      </c>
      <c r="E85" s="196">
        <v>80000</v>
      </c>
      <c r="F85" s="196"/>
      <c r="G85" s="196"/>
    </row>
    <row r="86" spans="1:25" s="3" customFormat="1" ht="15.75" x14ac:dyDescent="0.25">
      <c r="A86" s="195" t="s">
        <v>348</v>
      </c>
      <c r="B86" s="5"/>
      <c r="C86" s="197"/>
      <c r="D86" s="264">
        <v>14500</v>
      </c>
      <c r="E86" s="196">
        <v>5000</v>
      </c>
      <c r="F86" s="196">
        <v>8500</v>
      </c>
      <c r="G86" s="196">
        <v>1000</v>
      </c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ht="15.75" x14ac:dyDescent="0.25">
      <c r="A87" s="195" t="s">
        <v>478</v>
      </c>
      <c r="B87" s="368"/>
      <c r="C87" s="370"/>
      <c r="D87" s="263">
        <v>60000</v>
      </c>
      <c r="E87" s="196"/>
      <c r="F87" s="196">
        <v>20000</v>
      </c>
      <c r="G87" s="196">
        <v>40000</v>
      </c>
    </row>
    <row r="88" spans="1:25" ht="15.75" x14ac:dyDescent="0.25">
      <c r="A88" s="262" t="s">
        <v>470</v>
      </c>
      <c r="B88" s="261"/>
      <c r="C88" s="133"/>
      <c r="D88" s="267">
        <v>80000</v>
      </c>
      <c r="E88" s="196"/>
      <c r="F88" s="196"/>
      <c r="G88" s="196">
        <v>80000</v>
      </c>
    </row>
    <row r="89" spans="1:25" ht="15.75" x14ac:dyDescent="0.25">
      <c r="A89" s="195" t="s">
        <v>471</v>
      </c>
      <c r="B89" s="198"/>
      <c r="C89" s="265" t="s">
        <v>363</v>
      </c>
      <c r="D89" s="263"/>
      <c r="E89" s="196"/>
      <c r="F89" s="196"/>
      <c r="G89" s="196"/>
    </row>
    <row r="90" spans="1:25" ht="15.75" x14ac:dyDescent="0.25">
      <c r="A90" s="195"/>
      <c r="B90" s="198"/>
      <c r="C90" s="199"/>
      <c r="E90" s="196"/>
      <c r="F90" s="196"/>
      <c r="G90" s="196"/>
    </row>
    <row r="91" spans="1:25" ht="15.75" x14ac:dyDescent="0.25">
      <c r="A91" s="266"/>
      <c r="B91" s="266"/>
      <c r="C91" s="5"/>
      <c r="D91" s="200"/>
      <c r="E91" s="5"/>
      <c r="F91" s="5"/>
      <c r="G91" s="5"/>
    </row>
    <row r="92" spans="1:25" ht="15.75" x14ac:dyDescent="0.25">
      <c r="A92" s="195"/>
      <c r="B92" s="195"/>
      <c r="C92" s="5"/>
      <c r="E92" s="5"/>
      <c r="F92" s="5"/>
      <c r="G92" s="5"/>
    </row>
    <row r="93" spans="1:25" ht="15.75" x14ac:dyDescent="0.25">
      <c r="A93" s="5"/>
      <c r="B93" s="5"/>
      <c r="C93" s="5"/>
      <c r="D93" s="195"/>
      <c r="E93" s="5"/>
      <c r="F93" s="5"/>
      <c r="G93" s="5"/>
    </row>
    <row r="94" spans="1:25" ht="18.75" x14ac:dyDescent="0.3">
      <c r="C94" s="258" t="s">
        <v>308</v>
      </c>
      <c r="D94" s="195"/>
    </row>
    <row r="95" spans="1:25" x14ac:dyDescent="0.25">
      <c r="D95" s="5"/>
    </row>
  </sheetData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General</vt:lpstr>
      <vt:lpstr>Water</vt:lpstr>
      <vt:lpstr>Sewer</vt:lpstr>
      <vt:lpstr>Wages &amp; Benefits</vt:lpstr>
      <vt:lpstr>Worksheet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Rust</dc:creator>
  <cp:lastModifiedBy>Erin Fulton</cp:lastModifiedBy>
  <cp:lastPrinted>2023-03-22T15:48:53Z</cp:lastPrinted>
  <dcterms:created xsi:type="dcterms:W3CDTF">2022-01-29T15:09:44Z</dcterms:created>
  <dcterms:modified xsi:type="dcterms:W3CDTF">2023-04-18T20:19:44Z</dcterms:modified>
</cp:coreProperties>
</file>